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45" windowWidth="18960" windowHeight="7590"/>
  </bookViews>
  <sheets>
    <sheet name="1 квартал 2019" sheetId="1" r:id="rId1"/>
  </sheets>
  <calcPr calcId="124519"/>
</workbook>
</file>

<file path=xl/calcChain.xml><?xml version="1.0" encoding="utf-8"?>
<calcChain xmlns="http://schemas.openxmlformats.org/spreadsheetml/2006/main">
  <c r="D89" i="1"/>
  <c r="C89"/>
  <c r="D52" l="1"/>
  <c r="C52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3"/>
  <c r="E56"/>
  <c r="E57"/>
  <c r="E58"/>
  <c r="E59"/>
  <c r="D15"/>
  <c r="C15"/>
  <c r="E52" l="1"/>
  <c r="E15"/>
  <c r="D60"/>
  <c r="C60"/>
  <c r="D87"/>
  <c r="C87"/>
  <c r="E85"/>
  <c r="E84"/>
  <c r="E83"/>
  <c r="E82"/>
  <c r="E81"/>
  <c r="E80"/>
  <c r="E79"/>
  <c r="E78"/>
  <c r="E77"/>
  <c r="E76"/>
  <c r="E75"/>
  <c r="G59"/>
  <c r="G58"/>
  <c r="G57"/>
  <c r="G55"/>
  <c r="F55"/>
  <c r="F51"/>
  <c r="F60" s="1"/>
  <c r="G50"/>
  <c r="G49"/>
  <c r="G48"/>
  <c r="G47"/>
  <c r="G46"/>
  <c r="G45"/>
  <c r="G44"/>
  <c r="G43"/>
  <c r="G42"/>
  <c r="G41"/>
  <c r="G40"/>
  <c r="G39"/>
  <c r="F37"/>
  <c r="G37" s="1"/>
  <c r="G36"/>
  <c r="G33"/>
  <c r="G32"/>
  <c r="F29"/>
  <c r="G29" s="1"/>
  <c r="G28"/>
  <c r="G27"/>
  <c r="G26"/>
  <c r="F25"/>
  <c r="G24"/>
  <c r="G23"/>
  <c r="F22"/>
  <c r="G21"/>
  <c r="G20"/>
  <c r="G19"/>
  <c r="F18"/>
  <c r="G18" s="1"/>
  <c r="G16"/>
  <c r="F15"/>
  <c r="E60" l="1"/>
  <c r="E87"/>
  <c r="G51"/>
  <c r="G15"/>
  <c r="G60" l="1"/>
</calcChain>
</file>

<file path=xl/sharedStrings.xml><?xml version="1.0" encoding="utf-8"?>
<sst xmlns="http://schemas.openxmlformats.org/spreadsheetml/2006/main" count="135" uniqueCount="126">
  <si>
    <t xml:space="preserve">I. Исполнение доходной части бюджета </t>
  </si>
  <si>
    <t>тыс.руб.</t>
  </si>
  <si>
    <t xml:space="preserve"> Наименование доходов</t>
  </si>
  <si>
    <t>%                              выпол.      плана</t>
  </si>
  <si>
    <t>1.</t>
  </si>
  <si>
    <t>НАЛОГОВЫЕ И НЕНАЛОГОВЫЕ ДОХОДЫ :</t>
  </si>
  <si>
    <t>1.1</t>
  </si>
  <si>
    <t>1.2</t>
  </si>
  <si>
    <t>1.3</t>
  </si>
  <si>
    <t>Налоги на совокупный доход</t>
  </si>
  <si>
    <t>.1.3.1</t>
  </si>
  <si>
    <t>Единый налог взим. с прим.упрощенной системы н/о</t>
  </si>
  <si>
    <t>.1.3.2</t>
  </si>
  <si>
    <t>Единый налог на вмененный доход</t>
  </si>
  <si>
    <t>.1.3.3</t>
  </si>
  <si>
    <t>Единый с/х налог</t>
  </si>
  <si>
    <t>1.4</t>
  </si>
  <si>
    <t>Налоги на имущество</t>
  </si>
  <si>
    <t>.1.4.1</t>
  </si>
  <si>
    <t>Налог на имущество физических лиц</t>
  </si>
  <si>
    <t>.1.4.2</t>
  </si>
  <si>
    <t>Налог на игорный бизнес</t>
  </si>
  <si>
    <t>.1.4.3</t>
  </si>
  <si>
    <t>Земельный налог ( с 1 января 2006 г)</t>
  </si>
  <si>
    <t>Поступило земельного налога</t>
  </si>
  <si>
    <t xml:space="preserve">Возврат земельного налога </t>
  </si>
  <si>
    <t>1.5</t>
  </si>
  <si>
    <t>Государственная пошлина</t>
  </si>
  <si>
    <t>1.6</t>
  </si>
  <si>
    <t>-</t>
  </si>
  <si>
    <t>.1.6.1</t>
  </si>
  <si>
    <t>Налог на прибыль организаций</t>
  </si>
  <si>
    <t>.1.6.2</t>
  </si>
  <si>
    <t>Налог с имущества в порядке наследования</t>
  </si>
  <si>
    <t>.1.6.3</t>
  </si>
  <si>
    <t>Земельный налог (до 1 января 2006 года)</t>
  </si>
  <si>
    <t>.1.6.4</t>
  </si>
  <si>
    <t>Налог с продаж</t>
  </si>
  <si>
    <t>.1.6.5</t>
  </si>
  <si>
    <t>Налог на рекламу</t>
  </si>
  <si>
    <t>.1.6.6</t>
  </si>
  <si>
    <t>Целевые сборы с граждан и предприятий, учрежд-й, орган-й на содерж. милиции, на благоустр. территор.</t>
  </si>
  <si>
    <t>.1.6.7</t>
  </si>
  <si>
    <t>Прочие местные налоги и сборы</t>
  </si>
  <si>
    <t>1.7</t>
  </si>
  <si>
    <t>Доходы от использования имущества, находяще-гося в  государ. и муницип. собственности</t>
  </si>
  <si>
    <t>.1.7.1</t>
  </si>
  <si>
    <t>Дивиденты по акциям</t>
  </si>
  <si>
    <t>.1.7.2</t>
  </si>
  <si>
    <t>Арендная плата за землю</t>
  </si>
  <si>
    <t>.1.7.3</t>
  </si>
  <si>
    <t>Доходы от сдачи в аренду муниципальн. имущества</t>
  </si>
  <si>
    <t>.1.7.4</t>
  </si>
  <si>
    <t>Доходы от перечисления части прибыли, остающ. после уплаты налогов и иных обязат. платежей МУП</t>
  </si>
  <si>
    <t>1.8</t>
  </si>
  <si>
    <t>1.9</t>
  </si>
  <si>
    <t>1.10</t>
  </si>
  <si>
    <t>1.11</t>
  </si>
  <si>
    <t>Штрафы, санкции, возмещение ущерба</t>
  </si>
  <si>
    <t>.1.11.1</t>
  </si>
  <si>
    <t>Денежные взыскания (штрафы) за нарушения законодательства о налогах и сборах</t>
  </si>
  <si>
    <t>.1.11.2</t>
  </si>
  <si>
    <t>Денежные взыскания (штрафы) за нарушения законодательства о применении контрольно-кассовой техники  при осуществлении наличных денежных расчетов</t>
  </si>
  <si>
    <t>.1.11.3</t>
  </si>
  <si>
    <t>Прочие поступления от денеж. взысканий (штрафов)</t>
  </si>
  <si>
    <t>1.12</t>
  </si>
  <si>
    <t>Прочие неналоговые доходы</t>
  </si>
  <si>
    <t xml:space="preserve"> </t>
  </si>
  <si>
    <t>2.</t>
  </si>
  <si>
    <t xml:space="preserve">БЕЗВОЗМЕЗДНЫЕ ПОСТУПЛЕНИЯ: </t>
  </si>
  <si>
    <t>2.1</t>
  </si>
  <si>
    <t>2.2</t>
  </si>
  <si>
    <t>Прочие безвозмездные поступления (спонсорские средства)</t>
  </si>
  <si>
    <t>2.3</t>
  </si>
  <si>
    <t>.4.1.</t>
  </si>
  <si>
    <t xml:space="preserve">      дотации</t>
  </si>
  <si>
    <t>.4.2.</t>
  </si>
  <si>
    <t xml:space="preserve">     субсидии</t>
  </si>
  <si>
    <t>.4.3.</t>
  </si>
  <si>
    <t xml:space="preserve">     субвенции </t>
  </si>
  <si>
    <t>.4.4.</t>
  </si>
  <si>
    <t>иные межбюджетные трансферты</t>
  </si>
  <si>
    <t>ВСЕГО ДОХОДОВ</t>
  </si>
  <si>
    <t xml:space="preserve">                                                                     ИНФОРМАЦИЯ</t>
  </si>
  <si>
    <t xml:space="preserve">II. Исполнение расходной части бюджета </t>
  </si>
  <si>
    <t xml:space="preserve"> Наименование расходов</t>
  </si>
  <si>
    <t>%                         выпол.      плана</t>
  </si>
  <si>
    <t xml:space="preserve">               РАСХОДЫ:</t>
  </si>
  <si>
    <t>Общегосударственные расходы</t>
  </si>
  <si>
    <t xml:space="preserve">Национальная безопасность и правоохранительная деятельность </t>
  </si>
  <si>
    <t>3.</t>
  </si>
  <si>
    <t>Национальная экономика</t>
  </si>
  <si>
    <t>4.</t>
  </si>
  <si>
    <t>Жилищно-коммунальное хозяйство</t>
  </si>
  <si>
    <t>5.</t>
  </si>
  <si>
    <t>Охрана окружающей среды</t>
  </si>
  <si>
    <t>6.</t>
  </si>
  <si>
    <t>Образование</t>
  </si>
  <si>
    <t>7.</t>
  </si>
  <si>
    <t>Культура, кинематография</t>
  </si>
  <si>
    <t>8.</t>
  </si>
  <si>
    <t>Социальная политика</t>
  </si>
  <si>
    <t>9.</t>
  </si>
  <si>
    <t>Физическая культура и спорт</t>
  </si>
  <si>
    <t>10.</t>
  </si>
  <si>
    <t>Средства массовой информации</t>
  </si>
  <si>
    <t>11.</t>
  </si>
  <si>
    <t>Обслуживание государственного и муниципального долга</t>
  </si>
  <si>
    <t xml:space="preserve">    ИТОГО РАСХОДОВ</t>
  </si>
  <si>
    <t>безвозмездным поступлениям.</t>
  </si>
  <si>
    <t>№ п/п</t>
  </si>
  <si>
    <t>№п/п</t>
  </si>
  <si>
    <r>
      <t xml:space="preserve">Информация об исполнении бюджета муниципального образования                                 город Саяногорск                                                                                                                                                за </t>
    </r>
    <r>
      <rPr>
        <b/>
        <u/>
        <sz val="12"/>
        <rFont val="Arial Cyr"/>
        <charset val="204"/>
      </rPr>
      <t>период 01.01.2019 - 31.03.2019</t>
    </r>
  </si>
  <si>
    <t xml:space="preserve">Основание: Решение Совета депутатов муниципального образования город Саяногорск № 120 от 25.12.2018. "О бюджете муниципального образования город Саяногорск на 2019 год и на плановый период 2020 и 2021 годов "
(в редакции Решения Совета депутатов муниципального образования город Саяногорск от 19.02.2019 №126)
</t>
  </si>
  <si>
    <t>План                   2019 год</t>
  </si>
  <si>
    <t>Исполнено        за 1 квартал 2019 г.</t>
  </si>
  <si>
    <t>Доходы от  оказания платных услуг и компенсации затрат государства</t>
  </si>
  <si>
    <t>Доходы от продажи материальных и нематериальных активов</t>
  </si>
  <si>
    <t>Безвозмездные поступления от других бюджетов бюджетной системы Российской Федерации</t>
  </si>
  <si>
    <t>Задолженность и перерасчеты по отмененным налогам, сборам и иным обязат.платежам</t>
  </si>
  <si>
    <t>Платежи при пользовании природными ресурсами</t>
  </si>
  <si>
    <t>Налоги на прибыль, доходы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</si>
  <si>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</si>
  <si>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Налоги на товары (работы, услуги), реализуемые на территории Российской Федерации</t>
  </si>
  <si>
    <t xml:space="preserve">Примечание: в представленной информации  учтены субвенций, субсидий и иные </t>
  </si>
  <si>
    <t xml:space="preserve">межбюджетные трансферты,полученные из бюджета Республики Хакасия, суммы по 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</si>
</sst>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164" formatCode="0.0"/>
    <numFmt numFmtId="165" formatCode="_-* #,##0.0_р_._-;\-* #,##0.0_р_._-;_-* &quot;-&quot;_р_._-;_-@_-"/>
    <numFmt numFmtId="166" formatCode="#,##0.0"/>
    <numFmt numFmtId="167" formatCode="0.000"/>
    <numFmt numFmtId="168" formatCode="_-* #,##0.000_р_._-;\-* #,##0.000_р_._-;_-* &quot;-&quot;??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color theme="0"/>
      <name val="Arial Cyr"/>
      <charset val="204"/>
    </font>
    <font>
      <b/>
      <sz val="11"/>
      <name val="Arial Cyr"/>
      <charset val="204"/>
    </font>
    <font>
      <sz val="10"/>
      <color rgb="FF0070C0"/>
      <name val="Arial Cyr"/>
      <charset val="204"/>
    </font>
    <font>
      <i/>
      <sz val="10"/>
      <name val="Arial Cyr"/>
      <charset val="204"/>
    </font>
    <font>
      <b/>
      <sz val="8"/>
      <color theme="0"/>
      <name val="Arial Cyr"/>
      <charset val="204"/>
    </font>
    <font>
      <sz val="10"/>
      <color rgb="FF0000FF"/>
      <name val="Arial Cyr"/>
      <charset val="204"/>
    </font>
    <font>
      <b/>
      <sz val="10"/>
      <color rgb="FF0070C0"/>
      <name val="Arial Cyr"/>
      <family val="2"/>
      <charset val="204"/>
    </font>
    <font>
      <b/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41" fontId="2" fillId="0" borderId="0" xfId="1" applyFont="1" applyFill="1" applyBorder="1"/>
    <xf numFmtId="164" fontId="0" fillId="0" borderId="0" xfId="0" applyNumberFormat="1" applyBorder="1"/>
    <xf numFmtId="41" fontId="2" fillId="0" borderId="0" xfId="1" applyFont="1" applyBorder="1"/>
    <xf numFmtId="0" fontId="3" fillId="0" borderId="0" xfId="0" applyFont="1"/>
    <xf numFmtId="0" fontId="0" fillId="0" borderId="0" xfId="0" applyBorder="1" applyAlignment="1">
      <alignment horizontal="center" wrapText="1"/>
    </xf>
    <xf numFmtId="41" fontId="0" fillId="0" borderId="0" xfId="0" applyNumberFormat="1"/>
    <xf numFmtId="164" fontId="7" fillId="0" borderId="0" xfId="0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/>
    <xf numFmtId="164" fontId="8" fillId="0" borderId="3" xfId="0" applyNumberFormat="1" applyFont="1" applyBorder="1"/>
    <xf numFmtId="0" fontId="2" fillId="0" borderId="3" xfId="0" applyFont="1" applyBorder="1"/>
    <xf numFmtId="164" fontId="0" fillId="0" borderId="3" xfId="0" applyNumberFormat="1" applyBorder="1"/>
    <xf numFmtId="0" fontId="0" fillId="0" borderId="3" xfId="0" applyBorder="1"/>
    <xf numFmtId="0" fontId="8" fillId="0" borderId="3" xfId="0" applyFont="1" applyBorder="1" applyAlignment="1">
      <alignment wrapText="1"/>
    </xf>
    <xf numFmtId="164" fontId="1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164" fontId="7" fillId="0" borderId="3" xfId="0" applyNumberFormat="1" applyFont="1" applyBorder="1"/>
    <xf numFmtId="0" fontId="8" fillId="0" borderId="3" xfId="0" applyFont="1" applyBorder="1" applyAlignment="1">
      <alignment horizontal="left"/>
    </xf>
    <xf numFmtId="41" fontId="1" fillId="0" borderId="5" xfId="1" applyBorder="1"/>
    <xf numFmtId="164" fontId="8" fillId="0" borderId="3" xfId="0" applyNumberFormat="1" applyFont="1" applyBorder="1" applyAlignment="1">
      <alignment horizontal="right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41" fontId="8" fillId="0" borderId="0" xfId="0" applyNumberFormat="1" applyFont="1" applyFill="1" applyBorder="1"/>
    <xf numFmtId="0" fontId="8" fillId="0" borderId="0" xfId="0" applyFont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/>
    <xf numFmtId="41" fontId="8" fillId="0" borderId="3" xfId="1" applyFont="1" applyFill="1" applyBorder="1"/>
    <xf numFmtId="0" fontId="7" fillId="0" borderId="3" xfId="0" applyFont="1" applyBorder="1" applyAlignment="1">
      <alignment wrapText="1"/>
    </xf>
    <xf numFmtId="166" fontId="7" fillId="0" borderId="3" xfId="0" applyNumberFormat="1" applyFont="1" applyFill="1" applyBorder="1" applyAlignment="1">
      <alignment horizontal="center" vertical="center"/>
    </xf>
    <xf numFmtId="167" fontId="9" fillId="0" borderId="0" xfId="0" applyNumberFormat="1" applyFont="1"/>
    <xf numFmtId="0" fontId="0" fillId="3" borderId="0" xfId="0" applyFill="1"/>
    <xf numFmtId="166" fontId="0" fillId="0" borderId="3" xfId="0" applyNumberForma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168" fontId="12" fillId="0" borderId="0" xfId="0" applyNumberFormat="1" applyFont="1" applyFill="1"/>
    <xf numFmtId="165" fontId="8" fillId="0" borderId="3" xfId="1" applyNumberFormat="1" applyFont="1" applyBorder="1"/>
    <xf numFmtId="165" fontId="8" fillId="2" borderId="3" xfId="1" applyNumberFormat="1" applyFont="1" applyFill="1" applyBorder="1"/>
    <xf numFmtId="165" fontId="8" fillId="0" borderId="4" xfId="1" applyNumberFormat="1" applyFont="1" applyBorder="1"/>
    <xf numFmtId="165" fontId="2" fillId="0" borderId="4" xfId="1" applyNumberFormat="1" applyFont="1" applyBorder="1"/>
    <xf numFmtId="165" fontId="2" fillId="2" borderId="3" xfId="1" applyNumberFormat="1" applyFont="1" applyFill="1" applyBorder="1"/>
    <xf numFmtId="165" fontId="1" fillId="0" borderId="4" xfId="1" applyNumberFormat="1" applyFont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8" fillId="0" borderId="4" xfId="1" applyNumberFormat="1" applyFont="1" applyBorder="1" applyAlignment="1">
      <alignment horizontal="right"/>
    </xf>
    <xf numFmtId="165" fontId="8" fillId="2" borderId="4" xfId="1" applyNumberFormat="1" applyFont="1" applyFill="1" applyBorder="1" applyAlignment="1">
      <alignment horizontal="right"/>
    </xf>
    <xf numFmtId="165" fontId="8" fillId="0" borderId="4" xfId="1" applyNumberFormat="1" applyFont="1" applyBorder="1" applyAlignment="1"/>
    <xf numFmtId="41" fontId="1" fillId="0" borderId="4" xfId="1" applyFont="1" applyBorder="1"/>
    <xf numFmtId="165" fontId="7" fillId="0" borderId="3" xfId="1" applyNumberFormat="1" applyFont="1" applyBorder="1"/>
    <xf numFmtId="165" fontId="7" fillId="2" borderId="3" xfId="1" applyNumberFormat="1" applyFont="1" applyFill="1" applyBorder="1"/>
    <xf numFmtId="165" fontId="7" fillId="0" borderId="4" xfId="1" applyNumberFormat="1" applyFont="1" applyBorder="1"/>
    <xf numFmtId="165" fontId="7" fillId="2" borderId="4" xfId="1" applyNumberFormat="1" applyFont="1" applyFill="1" applyBorder="1" applyAlignment="1">
      <alignment horizontal="right"/>
    </xf>
    <xf numFmtId="165" fontId="8" fillId="2" borderId="4" xfId="1" applyNumberFormat="1" applyFont="1" applyFill="1" applyBorder="1" applyAlignment="1"/>
    <xf numFmtId="165" fontId="2" fillId="0" borderId="3" xfId="1" applyNumberFormat="1" applyFont="1" applyBorder="1"/>
    <xf numFmtId="4" fontId="13" fillId="0" borderId="0" xfId="0" applyNumberFormat="1" applyFont="1" applyFill="1" applyBorder="1" applyAlignment="1">
      <alignment horizontal="center"/>
    </xf>
    <xf numFmtId="41" fontId="8" fillId="0" borderId="6" xfId="1" applyFont="1" applyBorder="1"/>
    <xf numFmtId="41" fontId="2" fillId="0" borderId="6" xfId="1" applyFont="1" applyBorder="1"/>
    <xf numFmtId="41" fontId="1" fillId="0" borderId="6" xfId="1" applyBorder="1"/>
    <xf numFmtId="41" fontId="1" fillId="0" borderId="6" xfId="1" applyFont="1" applyBorder="1"/>
    <xf numFmtId="41" fontId="8" fillId="0" borderId="7" xfId="1" applyFont="1" applyBorder="1"/>
    <xf numFmtId="41" fontId="7" fillId="0" borderId="6" xfId="1" applyFont="1" applyBorder="1"/>
    <xf numFmtId="0" fontId="8" fillId="0" borderId="15" xfId="0" applyFont="1" applyBorder="1"/>
    <xf numFmtId="164" fontId="8" fillId="0" borderId="16" xfId="0" applyNumberFormat="1" applyFont="1" applyBorder="1" applyAlignment="1">
      <alignment horizontal="right" indent="1"/>
    </xf>
    <xf numFmtId="49" fontId="8" fillId="0" borderId="15" xfId="0" applyNumberFormat="1" applyFont="1" applyBorder="1" applyAlignment="1">
      <alignment vertical="top"/>
    </xf>
    <xf numFmtId="0" fontId="0" fillId="0" borderId="15" xfId="0" applyBorder="1"/>
    <xf numFmtId="0" fontId="0" fillId="0" borderId="17" xfId="0" applyBorder="1"/>
    <xf numFmtId="0" fontId="7" fillId="0" borderId="18" xfId="0" applyFont="1" applyBorder="1" applyAlignment="1">
      <alignment horizontal="center"/>
    </xf>
    <xf numFmtId="165" fontId="7" fillId="0" borderId="18" xfId="1" applyNumberFormat="1" applyFont="1" applyBorder="1"/>
    <xf numFmtId="164" fontId="8" fillId="0" borderId="19" xfId="0" applyNumberFormat="1" applyFont="1" applyBorder="1" applyAlignment="1">
      <alignment horizontal="right" indent="1"/>
    </xf>
    <xf numFmtId="164" fontId="8" fillId="0" borderId="16" xfId="0" applyNumberFormat="1" applyFont="1" applyBorder="1"/>
    <xf numFmtId="0" fontId="7" fillId="0" borderId="15" xfId="0" applyFont="1" applyBorder="1" applyAlignment="1">
      <alignment horizontal="center"/>
    </xf>
    <xf numFmtId="166" fontId="7" fillId="0" borderId="1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6" fontId="0" fillId="0" borderId="16" xfId="0" applyNumberFormat="1" applyBorder="1" applyAlignment="1">
      <alignment vertical="center"/>
    </xf>
    <xf numFmtId="0" fontId="7" fillId="0" borderId="18" xfId="0" applyFont="1" applyBorder="1"/>
    <xf numFmtId="166" fontId="10" fillId="0" borderId="18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0" fontId="14" fillId="0" borderId="0" xfId="0" applyFont="1"/>
    <xf numFmtId="166" fontId="9" fillId="0" borderId="0" xfId="0" applyNumberFormat="1" applyFont="1" applyFill="1"/>
    <xf numFmtId="164" fontId="15" fillId="0" borderId="0" xfId="0" applyNumberFormat="1" applyFont="1" applyBorder="1"/>
    <xf numFmtId="0" fontId="15" fillId="0" borderId="0" xfId="0" applyFont="1" applyFill="1" applyBorder="1"/>
    <xf numFmtId="41" fontId="15" fillId="0" borderId="0" xfId="0" applyNumberFormat="1" applyFont="1" applyFill="1" applyBorder="1"/>
    <xf numFmtId="2" fontId="16" fillId="0" borderId="0" xfId="0" applyNumberFormat="1" applyFont="1" applyFill="1" applyBorder="1"/>
    <xf numFmtId="0" fontId="4" fillId="0" borderId="0" xfId="0" applyFont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3"/>
  <sheetViews>
    <sheetView tabSelected="1" workbookViewId="0">
      <selection activeCell="B60" sqref="B60"/>
    </sheetView>
  </sheetViews>
  <sheetFormatPr defaultRowHeight="12.75"/>
  <cols>
    <col min="1" max="1" width="6.42578125" customWidth="1"/>
    <col min="2" max="2" width="48.140625" customWidth="1"/>
    <col min="3" max="3" width="14.28515625" style="12" customWidth="1"/>
    <col min="4" max="4" width="12.7109375" style="12" customWidth="1"/>
    <col min="5" max="5" width="11.28515625" customWidth="1"/>
    <col min="6" max="6" width="10.5703125" hidden="1" customWidth="1"/>
    <col min="7" max="7" width="7.28515625" hidden="1" customWidth="1"/>
    <col min="8" max="8" width="12" hidden="1" customWidth="1"/>
    <col min="9" max="9" width="14.28515625" hidden="1" customWidth="1"/>
    <col min="10" max="10" width="9.7109375" bestFit="1" customWidth="1"/>
    <col min="11" max="11" width="13.140625" style="5" customWidth="1"/>
  </cols>
  <sheetData>
    <row r="2" spans="1:12">
      <c r="A2" s="1"/>
      <c r="B2" s="1"/>
      <c r="C2" s="2"/>
      <c r="D2" s="2"/>
      <c r="E2" s="3"/>
      <c r="F2" s="4"/>
      <c r="G2" s="3"/>
      <c r="H2" s="3"/>
    </row>
    <row r="3" spans="1:12" ht="19.5" customHeight="1">
      <c r="A3" s="1"/>
      <c r="B3" s="95" t="s">
        <v>112</v>
      </c>
      <c r="C3" s="95"/>
      <c r="D3" s="95"/>
      <c r="E3" s="95"/>
      <c r="F3" s="4"/>
      <c r="G3" s="3"/>
      <c r="H3" s="3"/>
    </row>
    <row r="4" spans="1:12" ht="30" customHeight="1">
      <c r="A4" s="1"/>
      <c r="B4" s="95"/>
      <c r="C4" s="95"/>
      <c r="D4" s="95"/>
      <c r="E4" s="95"/>
      <c r="F4" s="4"/>
      <c r="G4" s="3"/>
      <c r="H4" s="3"/>
    </row>
    <row r="5" spans="1:12">
      <c r="A5" s="1"/>
      <c r="B5" s="1"/>
      <c r="C5" s="2"/>
      <c r="D5" s="2"/>
      <c r="E5" s="3"/>
      <c r="F5" s="4"/>
      <c r="G5" s="3"/>
      <c r="H5" s="3"/>
    </row>
    <row r="6" spans="1:12" ht="54" customHeight="1">
      <c r="A6" s="1"/>
      <c r="B6" s="96" t="s">
        <v>113</v>
      </c>
      <c r="C6" s="97"/>
      <c r="D6" s="97"/>
      <c r="E6" s="97"/>
      <c r="F6" s="4"/>
      <c r="G6" s="3"/>
      <c r="H6" s="3"/>
    </row>
    <row r="7" spans="1:12" ht="44.65" customHeight="1">
      <c r="A7" s="1"/>
      <c r="B7" s="97"/>
      <c r="C7" s="97"/>
      <c r="D7" s="97"/>
      <c r="E7" s="97"/>
      <c r="F7" s="4"/>
      <c r="G7" s="3"/>
      <c r="H7" s="3"/>
    </row>
    <row r="8" spans="1:12" ht="24" customHeight="1">
      <c r="A8" s="1"/>
      <c r="B8" s="6"/>
      <c r="C8" s="6"/>
      <c r="D8" s="6"/>
      <c r="E8" s="6"/>
      <c r="F8" s="4"/>
      <c r="G8" s="3"/>
      <c r="H8" s="3"/>
    </row>
    <row r="9" spans="1:12" ht="15" customHeight="1">
      <c r="A9" s="98" t="s">
        <v>0</v>
      </c>
      <c r="B9" s="98"/>
      <c r="C9" s="98"/>
      <c r="D9" s="98"/>
      <c r="E9" s="98"/>
      <c r="F9" s="7"/>
      <c r="H9" s="8"/>
    </row>
    <row r="10" spans="1:12" ht="15" customHeight="1">
      <c r="A10" s="9"/>
      <c r="B10" s="9"/>
      <c r="C10" s="10"/>
      <c r="D10" s="10"/>
      <c r="E10" s="9"/>
      <c r="F10" s="7"/>
      <c r="H10" s="8"/>
    </row>
    <row r="11" spans="1:12" ht="15" customHeight="1" thickBot="1">
      <c r="A11" s="1"/>
      <c r="B11" s="1"/>
      <c r="C11" s="11"/>
      <c r="E11" s="13" t="s">
        <v>1</v>
      </c>
      <c r="F11" s="7"/>
      <c r="H11" s="8"/>
    </row>
    <row r="12" spans="1:12" ht="15" customHeight="1">
      <c r="A12" s="99" t="s">
        <v>111</v>
      </c>
      <c r="B12" s="102" t="s">
        <v>2</v>
      </c>
      <c r="C12" s="105" t="s">
        <v>114</v>
      </c>
      <c r="D12" s="105" t="s">
        <v>115</v>
      </c>
      <c r="E12" s="108" t="s">
        <v>3</v>
      </c>
      <c r="F12" s="7"/>
      <c r="H12" s="8"/>
      <c r="L12" s="14"/>
    </row>
    <row r="13" spans="1:12" ht="15" customHeight="1">
      <c r="A13" s="100"/>
      <c r="B13" s="103"/>
      <c r="C13" s="106"/>
      <c r="D13" s="106"/>
      <c r="E13" s="109"/>
      <c r="F13" s="7"/>
      <c r="H13" s="8"/>
    </row>
    <row r="14" spans="1:12" ht="15" customHeight="1">
      <c r="A14" s="101"/>
      <c r="B14" s="104"/>
      <c r="C14" s="107"/>
      <c r="D14" s="107"/>
      <c r="E14" s="110"/>
      <c r="F14" s="7"/>
      <c r="H14" s="8"/>
    </row>
    <row r="15" spans="1:12" ht="19.899999999999999" customHeight="1">
      <c r="A15" s="73" t="s">
        <v>4</v>
      </c>
      <c r="B15" s="16" t="s">
        <v>5</v>
      </c>
      <c r="C15" s="48">
        <f>C16+C17+C18+C22+C28+C29+C37+C42+C43+C44+C45+C49</f>
        <v>704453.7</v>
      </c>
      <c r="D15" s="48">
        <f>D16+D17+D18+D22+D28+D29+D37+D42+D43+D44+D45+D49</f>
        <v>152445.9</v>
      </c>
      <c r="E15" s="74">
        <f>D15/C15*100</f>
        <v>21.640300845889517</v>
      </c>
      <c r="F15" s="67" t="e">
        <f>#REF!+F16+F18+F22+F28+F29+F37+F42+F43+F44+F45+F49</f>
        <v>#REF!</v>
      </c>
      <c r="G15" s="17" t="e">
        <f t="shared" ref="G15:G21" si="0">D15/F15*100</f>
        <v>#REF!</v>
      </c>
    </row>
    <row r="16" spans="1:12">
      <c r="A16" s="75" t="s">
        <v>6</v>
      </c>
      <c r="B16" s="15" t="s">
        <v>121</v>
      </c>
      <c r="C16" s="50">
        <v>519317</v>
      </c>
      <c r="D16" s="49">
        <v>121045.7</v>
      </c>
      <c r="E16" s="74">
        <f t="shared" ref="E16:E60" si="1">D16/C16*100</f>
        <v>23.308634225338281</v>
      </c>
      <c r="F16" s="67">
        <v>81829</v>
      </c>
      <c r="G16" s="17">
        <f t="shared" si="0"/>
        <v>147.92518544770189</v>
      </c>
    </row>
    <row r="17" spans="1:7" ht="38.25">
      <c r="A17" s="75" t="s">
        <v>7</v>
      </c>
      <c r="B17" s="21" t="s">
        <v>123</v>
      </c>
      <c r="C17" s="50">
        <v>3495.6</v>
      </c>
      <c r="D17" s="49">
        <v>876.4</v>
      </c>
      <c r="E17" s="74">
        <f t="shared" si="1"/>
        <v>25.071518480375328</v>
      </c>
      <c r="F17" s="67"/>
      <c r="G17" s="17"/>
    </row>
    <row r="18" spans="1:7" ht="12.6" customHeight="1">
      <c r="A18" s="75" t="s">
        <v>8</v>
      </c>
      <c r="B18" s="15" t="s">
        <v>9</v>
      </c>
      <c r="C18" s="50">
        <v>29767.3</v>
      </c>
      <c r="D18" s="49">
        <v>7581.9</v>
      </c>
      <c r="E18" s="74">
        <f t="shared" si="1"/>
        <v>25.470566695669412</v>
      </c>
      <c r="F18" s="67">
        <f>SUM(F19:F21)</f>
        <v>18950</v>
      </c>
      <c r="G18" s="17">
        <f t="shared" si="0"/>
        <v>40.010026385224272</v>
      </c>
    </row>
    <row r="19" spans="1:7" ht="12.75" hidden="1" customHeight="1">
      <c r="A19" s="75" t="s">
        <v>10</v>
      </c>
      <c r="B19" s="18" t="s">
        <v>11</v>
      </c>
      <c r="C19" s="51"/>
      <c r="D19" s="52"/>
      <c r="E19" s="74" t="e">
        <f t="shared" si="1"/>
        <v>#DIV/0!</v>
      </c>
      <c r="F19" s="68">
        <v>6543</v>
      </c>
      <c r="G19" s="19">
        <f t="shared" si="0"/>
        <v>0</v>
      </c>
    </row>
    <row r="20" spans="1:7" ht="12.75" hidden="1" customHeight="1">
      <c r="A20" s="75" t="s">
        <v>12</v>
      </c>
      <c r="B20" s="18" t="s">
        <v>13</v>
      </c>
      <c r="C20" s="51"/>
      <c r="D20" s="52"/>
      <c r="E20" s="74" t="e">
        <f t="shared" si="1"/>
        <v>#DIV/0!</v>
      </c>
      <c r="F20" s="68">
        <v>12552</v>
      </c>
      <c r="G20" s="19">
        <f t="shared" si="0"/>
        <v>0</v>
      </c>
    </row>
    <row r="21" spans="1:7" ht="12.75" hidden="1" customHeight="1">
      <c r="A21" s="75" t="s">
        <v>14</v>
      </c>
      <c r="B21" s="18" t="s">
        <v>15</v>
      </c>
      <c r="C21" s="51"/>
      <c r="D21" s="52"/>
      <c r="E21" s="74" t="e">
        <f t="shared" si="1"/>
        <v>#DIV/0!</v>
      </c>
      <c r="F21" s="68">
        <v>-145</v>
      </c>
      <c r="G21" s="19">
        <f t="shared" si="0"/>
        <v>0</v>
      </c>
    </row>
    <row r="22" spans="1:7">
      <c r="A22" s="75" t="s">
        <v>16</v>
      </c>
      <c r="B22" s="15" t="s">
        <v>17</v>
      </c>
      <c r="C22" s="50">
        <v>80965</v>
      </c>
      <c r="D22" s="49">
        <v>9017.6</v>
      </c>
      <c r="E22" s="74">
        <f t="shared" si="1"/>
        <v>11.137652071882913</v>
      </c>
      <c r="F22" s="67">
        <f>SUM(F23:F25)</f>
        <v>-2093</v>
      </c>
      <c r="G22" s="19"/>
    </row>
    <row r="23" spans="1:7" ht="12.75" hidden="1" customHeight="1">
      <c r="A23" s="75" t="s">
        <v>18</v>
      </c>
      <c r="B23" s="20" t="s">
        <v>19</v>
      </c>
      <c r="C23" s="53"/>
      <c r="D23" s="54"/>
      <c r="E23" s="74" t="e">
        <f t="shared" si="1"/>
        <v>#DIV/0!</v>
      </c>
      <c r="F23" s="69">
        <v>816</v>
      </c>
      <c r="G23" s="19">
        <f>D23/F23*100</f>
        <v>0</v>
      </c>
    </row>
    <row r="24" spans="1:7" ht="12.75" hidden="1" customHeight="1">
      <c r="A24" s="75" t="s">
        <v>20</v>
      </c>
      <c r="B24" s="20" t="s">
        <v>21</v>
      </c>
      <c r="C24" s="53"/>
      <c r="D24" s="55"/>
      <c r="E24" s="74" t="e">
        <f t="shared" si="1"/>
        <v>#DIV/0!</v>
      </c>
      <c r="F24" s="69">
        <v>2737</v>
      </c>
      <c r="G24" s="19">
        <f>D24/F24*100</f>
        <v>0</v>
      </c>
    </row>
    <row r="25" spans="1:7" ht="12.6" hidden="1" customHeight="1">
      <c r="A25" s="75" t="s">
        <v>22</v>
      </c>
      <c r="B25" s="20" t="s">
        <v>23</v>
      </c>
      <c r="C25" s="53"/>
      <c r="D25" s="55"/>
      <c r="E25" s="74" t="e">
        <f t="shared" si="1"/>
        <v>#DIV/0!</v>
      </c>
      <c r="F25" s="70">
        <f>F26+F27</f>
        <v>-5646</v>
      </c>
      <c r="G25" s="19"/>
    </row>
    <row r="26" spans="1:7" ht="0.6" hidden="1" customHeight="1">
      <c r="A26" s="75"/>
      <c r="B26" s="20" t="s">
        <v>24</v>
      </c>
      <c r="C26" s="53"/>
      <c r="D26" s="54"/>
      <c r="E26" s="74" t="e">
        <f t="shared" si="1"/>
        <v>#DIV/0!</v>
      </c>
      <c r="F26" s="70">
        <v>25975</v>
      </c>
      <c r="G26" s="19">
        <f>D26/F26*100</f>
        <v>0</v>
      </c>
    </row>
    <row r="27" spans="1:7" ht="12.75" hidden="1" customHeight="1">
      <c r="A27" s="75"/>
      <c r="B27" s="20" t="s">
        <v>25</v>
      </c>
      <c r="C27" s="53"/>
      <c r="D27" s="54"/>
      <c r="E27" s="74" t="e">
        <f t="shared" si="1"/>
        <v>#DIV/0!</v>
      </c>
      <c r="F27" s="70">
        <v>-31621</v>
      </c>
      <c r="G27" s="19">
        <f>D27/F27*100</f>
        <v>0</v>
      </c>
    </row>
    <row r="28" spans="1:7">
      <c r="A28" s="75" t="s">
        <v>26</v>
      </c>
      <c r="B28" s="15" t="s">
        <v>27</v>
      </c>
      <c r="C28" s="50">
        <v>12271</v>
      </c>
      <c r="D28" s="49">
        <v>2599.5</v>
      </c>
      <c r="E28" s="74">
        <f t="shared" si="1"/>
        <v>21.184092575992178</v>
      </c>
      <c r="F28" s="67">
        <v>2976</v>
      </c>
      <c r="G28" s="17">
        <f>D28/F28*100</f>
        <v>87.348790322580655</v>
      </c>
    </row>
    <row r="29" spans="1:7" ht="26.65" customHeight="1">
      <c r="A29" s="75" t="s">
        <v>28</v>
      </c>
      <c r="B29" s="21" t="s">
        <v>119</v>
      </c>
      <c r="C29" s="56">
        <v>0.5</v>
      </c>
      <c r="D29" s="57">
        <v>0</v>
      </c>
      <c r="E29" s="74" t="s">
        <v>29</v>
      </c>
      <c r="F29" s="71">
        <f>SUM(F30:F36)</f>
        <v>68</v>
      </c>
      <c r="G29" s="17">
        <f>D29/F29*100</f>
        <v>0</v>
      </c>
    </row>
    <row r="30" spans="1:7" ht="12.75" hidden="1" customHeight="1">
      <c r="A30" s="75" t="s">
        <v>30</v>
      </c>
      <c r="B30" s="20" t="s">
        <v>31</v>
      </c>
      <c r="C30" s="53"/>
      <c r="D30" s="54"/>
      <c r="E30" s="74" t="e">
        <f t="shared" si="1"/>
        <v>#DIV/0!</v>
      </c>
      <c r="F30" s="69"/>
      <c r="G30" s="17"/>
    </row>
    <row r="31" spans="1:7" ht="12.75" hidden="1" customHeight="1">
      <c r="A31" s="75" t="s">
        <v>32</v>
      </c>
      <c r="B31" s="20" t="s">
        <v>33</v>
      </c>
      <c r="C31" s="53"/>
      <c r="D31" s="54"/>
      <c r="E31" s="74" t="e">
        <f t="shared" si="1"/>
        <v>#DIV/0!</v>
      </c>
      <c r="F31" s="69"/>
      <c r="G31" s="17"/>
    </row>
    <row r="32" spans="1:7" ht="12.75" hidden="1" customHeight="1">
      <c r="A32" s="75" t="s">
        <v>34</v>
      </c>
      <c r="B32" s="20" t="s">
        <v>35</v>
      </c>
      <c r="C32" s="53"/>
      <c r="D32" s="54"/>
      <c r="E32" s="74" t="e">
        <f t="shared" si="1"/>
        <v>#DIV/0!</v>
      </c>
      <c r="F32" s="69">
        <v>63</v>
      </c>
      <c r="G32" s="22">
        <f>D32/F32*100</f>
        <v>0</v>
      </c>
    </row>
    <row r="33" spans="1:11" ht="12" hidden="1" customHeight="1">
      <c r="A33" s="75" t="s">
        <v>36</v>
      </c>
      <c r="B33" s="18" t="s">
        <v>37</v>
      </c>
      <c r="C33" s="51"/>
      <c r="D33" s="52"/>
      <c r="E33" s="74" t="e">
        <f t="shared" si="1"/>
        <v>#DIV/0!</v>
      </c>
      <c r="F33" s="68">
        <v>4</v>
      </c>
      <c r="G33" s="22">
        <f>D33/F33*100</f>
        <v>0</v>
      </c>
    </row>
    <row r="34" spans="1:11" ht="12.75" hidden="1" customHeight="1">
      <c r="A34" s="75" t="s">
        <v>38</v>
      </c>
      <c r="B34" s="20" t="s">
        <v>39</v>
      </c>
      <c r="C34" s="53"/>
      <c r="D34" s="54"/>
      <c r="E34" s="74" t="e">
        <f t="shared" si="1"/>
        <v>#DIV/0!</v>
      </c>
      <c r="F34" s="69"/>
      <c r="G34" s="22"/>
    </row>
    <row r="35" spans="1:11" ht="22.9" hidden="1" customHeight="1">
      <c r="A35" s="75" t="s">
        <v>40</v>
      </c>
      <c r="B35" s="23" t="s">
        <v>41</v>
      </c>
      <c r="C35" s="53"/>
      <c r="D35" s="54"/>
      <c r="E35" s="74" t="e">
        <f t="shared" si="1"/>
        <v>#DIV/0!</v>
      </c>
      <c r="F35" s="69"/>
      <c r="G35" s="22"/>
    </row>
    <row r="36" spans="1:11" ht="12.4" hidden="1" customHeight="1">
      <c r="A36" s="75" t="s">
        <v>42</v>
      </c>
      <c r="B36" s="20" t="s">
        <v>43</v>
      </c>
      <c r="C36" s="53"/>
      <c r="D36" s="54"/>
      <c r="E36" s="74" t="e">
        <f t="shared" si="1"/>
        <v>#DIV/0!</v>
      </c>
      <c r="F36" s="69">
        <v>1</v>
      </c>
      <c r="G36" s="22">
        <f>D36/F36*100</f>
        <v>0</v>
      </c>
    </row>
    <row r="37" spans="1:11" ht="26.65" customHeight="1">
      <c r="A37" s="75" t="s">
        <v>44</v>
      </c>
      <c r="B37" s="21" t="s">
        <v>45</v>
      </c>
      <c r="C37" s="50">
        <v>35927.599999999999</v>
      </c>
      <c r="D37" s="49">
        <v>4935.2</v>
      </c>
      <c r="E37" s="74">
        <f t="shared" si="1"/>
        <v>13.736514545920128</v>
      </c>
      <c r="F37" s="67">
        <f>SUM(F39:F41)</f>
        <v>20866</v>
      </c>
      <c r="G37" s="17">
        <f>D37/F37*100</f>
        <v>23.651873861784718</v>
      </c>
    </row>
    <row r="38" spans="1:11" ht="16.149999999999999" hidden="1" customHeight="1">
      <c r="A38" s="75" t="s">
        <v>46</v>
      </c>
      <c r="B38" s="24" t="s">
        <v>47</v>
      </c>
      <c r="C38" s="51"/>
      <c r="D38" s="52"/>
      <c r="E38" s="74" t="e">
        <f t="shared" si="1"/>
        <v>#DIV/0!</v>
      </c>
      <c r="F38" s="67"/>
      <c r="G38" s="17"/>
    </row>
    <row r="39" spans="1:11" ht="12.4" hidden="1" customHeight="1">
      <c r="A39" s="75" t="s">
        <v>48</v>
      </c>
      <c r="B39" s="20" t="s">
        <v>49</v>
      </c>
      <c r="C39" s="53"/>
      <c r="D39" s="54"/>
      <c r="E39" s="74" t="e">
        <f t="shared" si="1"/>
        <v>#DIV/0!</v>
      </c>
      <c r="F39" s="69">
        <v>13347</v>
      </c>
      <c r="G39" s="19">
        <f t="shared" ref="G39:G51" si="2">D39/F39*100</f>
        <v>0</v>
      </c>
    </row>
    <row r="40" spans="1:11" ht="12.4" hidden="1" customHeight="1">
      <c r="A40" s="75" t="s">
        <v>50</v>
      </c>
      <c r="B40" s="20" t="s">
        <v>51</v>
      </c>
      <c r="C40" s="53"/>
      <c r="D40" s="54"/>
      <c r="E40" s="74" t="e">
        <f t="shared" si="1"/>
        <v>#DIV/0!</v>
      </c>
      <c r="F40" s="69">
        <v>7325</v>
      </c>
      <c r="G40" s="19">
        <f t="shared" si="2"/>
        <v>0</v>
      </c>
    </row>
    <row r="41" spans="1:11" ht="24" hidden="1" customHeight="1">
      <c r="A41" s="75" t="s">
        <v>52</v>
      </c>
      <c r="B41" s="23" t="s">
        <v>53</v>
      </c>
      <c r="C41" s="53"/>
      <c r="D41" s="54"/>
      <c r="E41" s="74" t="e">
        <f t="shared" si="1"/>
        <v>#DIV/0!</v>
      </c>
      <c r="F41" s="69">
        <v>194</v>
      </c>
      <c r="G41" s="19">
        <f t="shared" si="2"/>
        <v>0</v>
      </c>
    </row>
    <row r="42" spans="1:11">
      <c r="A42" s="75" t="s">
        <v>54</v>
      </c>
      <c r="B42" s="15" t="s">
        <v>120</v>
      </c>
      <c r="C42" s="50">
        <v>5799.4</v>
      </c>
      <c r="D42" s="49">
        <v>1447.1</v>
      </c>
      <c r="E42" s="74">
        <f t="shared" si="1"/>
        <v>24.952581301513948</v>
      </c>
      <c r="F42" s="67">
        <v>1496</v>
      </c>
      <c r="G42" s="17">
        <f t="shared" si="2"/>
        <v>96.731283422459896</v>
      </c>
    </row>
    <row r="43" spans="1:11" ht="28.9" customHeight="1">
      <c r="A43" s="75" t="s">
        <v>55</v>
      </c>
      <c r="B43" s="21" t="s">
        <v>116</v>
      </c>
      <c r="C43" s="58">
        <v>2119.1999999999998</v>
      </c>
      <c r="D43" s="49">
        <v>2292.6999999999998</v>
      </c>
      <c r="E43" s="74">
        <f t="shared" si="1"/>
        <v>108.1870517176293</v>
      </c>
      <c r="F43" s="67">
        <v>956</v>
      </c>
      <c r="G43" s="17">
        <f t="shared" si="2"/>
        <v>239.82217573221754</v>
      </c>
      <c r="K43" s="89">
        <v>2292657.83</v>
      </c>
    </row>
    <row r="44" spans="1:11" ht="27" customHeight="1">
      <c r="A44" s="75" t="s">
        <v>56</v>
      </c>
      <c r="B44" s="21" t="s">
        <v>117</v>
      </c>
      <c r="C44" s="50">
        <v>9700</v>
      </c>
      <c r="D44" s="49">
        <v>1137.9000000000001</v>
      </c>
      <c r="E44" s="74">
        <f t="shared" si="1"/>
        <v>11.730927835051547</v>
      </c>
      <c r="F44" s="67">
        <v>6710</v>
      </c>
      <c r="G44" s="17">
        <f t="shared" si="2"/>
        <v>16.958271236959764</v>
      </c>
    </row>
    <row r="45" spans="1:11">
      <c r="A45" s="75" t="s">
        <v>57</v>
      </c>
      <c r="B45" s="21" t="s">
        <v>58</v>
      </c>
      <c r="C45" s="49">
        <v>5091.1000000000004</v>
      </c>
      <c r="D45" s="49">
        <v>1516.4</v>
      </c>
      <c r="E45" s="74">
        <f t="shared" si="1"/>
        <v>29.785311622242737</v>
      </c>
      <c r="F45" s="67">
        <v>4031</v>
      </c>
      <c r="G45" s="17">
        <f t="shared" si="2"/>
        <v>37.61845695857108</v>
      </c>
      <c r="K45" s="89">
        <v>1516352</v>
      </c>
    </row>
    <row r="46" spans="1:11" ht="2.25" hidden="1" customHeight="1">
      <c r="A46" s="75" t="s">
        <v>59</v>
      </c>
      <c r="B46" s="23" t="s">
        <v>60</v>
      </c>
      <c r="C46" s="53"/>
      <c r="D46" s="54"/>
      <c r="E46" s="74" t="e">
        <f t="shared" si="1"/>
        <v>#DIV/0!</v>
      </c>
      <c r="F46" s="69">
        <v>13</v>
      </c>
      <c r="G46" s="22">
        <f t="shared" si="2"/>
        <v>0</v>
      </c>
    </row>
    <row r="47" spans="1:11" ht="51.75" hidden="1" customHeight="1">
      <c r="A47" s="75" t="s">
        <v>61</v>
      </c>
      <c r="B47" s="23" t="s">
        <v>62</v>
      </c>
      <c r="C47" s="53"/>
      <c r="D47" s="54"/>
      <c r="E47" s="74" t="e">
        <f t="shared" si="1"/>
        <v>#DIV/0!</v>
      </c>
      <c r="F47" s="69">
        <v>18</v>
      </c>
      <c r="G47" s="19">
        <f t="shared" si="2"/>
        <v>0</v>
      </c>
    </row>
    <row r="48" spans="1:11" ht="13.15" hidden="1" customHeight="1">
      <c r="A48" s="75" t="s">
        <v>63</v>
      </c>
      <c r="B48" s="20" t="s">
        <v>64</v>
      </c>
      <c r="C48" s="53"/>
      <c r="D48" s="54"/>
      <c r="E48" s="74" t="e">
        <f t="shared" si="1"/>
        <v>#DIV/0!</v>
      </c>
      <c r="F48" s="69">
        <v>480</v>
      </c>
      <c r="G48" s="19">
        <f t="shared" si="2"/>
        <v>0</v>
      </c>
    </row>
    <row r="49" spans="1:12">
      <c r="A49" s="75" t="s">
        <v>65</v>
      </c>
      <c r="B49" s="15" t="s">
        <v>66</v>
      </c>
      <c r="C49" s="56">
        <v>0</v>
      </c>
      <c r="D49" s="49">
        <v>-4.5</v>
      </c>
      <c r="E49" s="74" t="s">
        <v>29</v>
      </c>
      <c r="F49" s="67">
        <v>262</v>
      </c>
      <c r="G49" s="25">
        <f t="shared" si="2"/>
        <v>-1.717557251908397</v>
      </c>
    </row>
    <row r="50" spans="1:12" ht="0.75" hidden="1" customHeight="1">
      <c r="A50" s="75"/>
      <c r="B50" s="20"/>
      <c r="C50" s="59"/>
      <c r="D50" s="54"/>
      <c r="E50" s="74" t="e">
        <f t="shared" si="1"/>
        <v>#DIV/0!</v>
      </c>
      <c r="F50" s="69"/>
      <c r="G50" s="19" t="e">
        <f t="shared" si="2"/>
        <v>#DIV/0!</v>
      </c>
    </row>
    <row r="51" spans="1:12" ht="13.15" hidden="1" customHeight="1">
      <c r="A51" s="75"/>
      <c r="B51" s="26"/>
      <c r="C51" s="48"/>
      <c r="D51" s="49"/>
      <c r="E51" s="74" t="e">
        <f t="shared" si="1"/>
        <v>#DIV/0!</v>
      </c>
      <c r="F51" s="67" t="e">
        <f>SUM(F15,#REF!,#REF!)</f>
        <v>#REF!</v>
      </c>
      <c r="G51" s="17" t="e">
        <f t="shared" si="2"/>
        <v>#REF!</v>
      </c>
      <c r="L51" t="s">
        <v>67</v>
      </c>
    </row>
    <row r="52" spans="1:12" ht="20.65" customHeight="1">
      <c r="A52" s="75" t="s">
        <v>68</v>
      </c>
      <c r="B52" s="15" t="s">
        <v>69</v>
      </c>
      <c r="C52" s="60">
        <f>C53+C54+C55</f>
        <v>739309</v>
      </c>
      <c r="D52" s="60">
        <f>D53+D54+D55</f>
        <v>168192.1</v>
      </c>
      <c r="E52" s="74">
        <f t="shared" si="1"/>
        <v>22.74990565514555</v>
      </c>
      <c r="F52" s="27"/>
      <c r="G52" s="19"/>
    </row>
    <row r="53" spans="1:12" ht="38.25">
      <c r="A53" s="75" t="s">
        <v>70</v>
      </c>
      <c r="B53" s="21" t="s">
        <v>118</v>
      </c>
      <c r="C53" s="60">
        <v>739309</v>
      </c>
      <c r="D53" s="61">
        <v>169800.4</v>
      </c>
      <c r="E53" s="74">
        <f t="shared" si="1"/>
        <v>22.967446629217282</v>
      </c>
      <c r="F53" s="27"/>
      <c r="G53" s="19"/>
    </row>
    <row r="54" spans="1:12" ht="25.5">
      <c r="A54" s="75" t="s">
        <v>71</v>
      </c>
      <c r="B54" s="21" t="s">
        <v>72</v>
      </c>
      <c r="C54" s="62">
        <v>0</v>
      </c>
      <c r="D54" s="63">
        <v>0</v>
      </c>
      <c r="E54" s="74" t="s">
        <v>29</v>
      </c>
      <c r="F54" s="27"/>
      <c r="G54" s="19"/>
    </row>
    <row r="55" spans="1:12" ht="51">
      <c r="A55" s="75" t="s">
        <v>73</v>
      </c>
      <c r="B55" s="21" t="s">
        <v>122</v>
      </c>
      <c r="C55" s="58"/>
      <c r="D55" s="64">
        <v>-1608.3</v>
      </c>
      <c r="E55" s="74" t="s">
        <v>29</v>
      </c>
      <c r="F55" s="67">
        <f>SUM(F56:F59)</f>
        <v>335675</v>
      </c>
      <c r="G55" s="28">
        <f>D55/F55*100</f>
        <v>-0.47912415282639453</v>
      </c>
    </row>
    <row r="56" spans="1:12" ht="13.15" hidden="1" customHeight="1">
      <c r="A56" s="76" t="s">
        <v>74</v>
      </c>
      <c r="B56" s="29" t="s">
        <v>75</v>
      </c>
      <c r="C56" s="50"/>
      <c r="D56" s="49"/>
      <c r="E56" s="74" t="e">
        <f t="shared" si="1"/>
        <v>#DIV/0!</v>
      </c>
      <c r="F56" s="70">
        <v>13000</v>
      </c>
      <c r="G56" s="28"/>
    </row>
    <row r="57" spans="1:12" ht="12.4" hidden="1" customHeight="1">
      <c r="A57" s="76" t="s">
        <v>76</v>
      </c>
      <c r="B57" s="20" t="s">
        <v>77</v>
      </c>
      <c r="C57" s="51">
        <v>15705.499999999996</v>
      </c>
      <c r="D57" s="52">
        <v>13668.099999999999</v>
      </c>
      <c r="E57" s="74">
        <f t="shared" si="1"/>
        <v>87.027474451625238</v>
      </c>
      <c r="F57" s="68">
        <v>219195</v>
      </c>
      <c r="G57" s="30">
        <f>D57/F57*100</f>
        <v>6.2355893154497135</v>
      </c>
    </row>
    <row r="58" spans="1:12" ht="12.4" hidden="1" customHeight="1">
      <c r="A58" s="76" t="s">
        <v>78</v>
      </c>
      <c r="B58" s="20" t="s">
        <v>79</v>
      </c>
      <c r="C58" s="51">
        <v>75573.700000000012</v>
      </c>
      <c r="D58" s="52">
        <v>63326.2</v>
      </c>
      <c r="E58" s="74">
        <f t="shared" si="1"/>
        <v>83.793965360965501</v>
      </c>
      <c r="F58" s="68">
        <v>103154</v>
      </c>
      <c r="G58" s="30">
        <f>D58/F58*100</f>
        <v>61.389960641371154</v>
      </c>
    </row>
    <row r="59" spans="1:12" ht="12.4" hidden="1" customHeight="1">
      <c r="A59" s="76" t="s">
        <v>80</v>
      </c>
      <c r="B59" s="20" t="s">
        <v>81</v>
      </c>
      <c r="C59" s="65">
        <v>1867</v>
      </c>
      <c r="D59" s="52">
        <v>2398</v>
      </c>
      <c r="E59" s="74">
        <f t="shared" si="1"/>
        <v>128.44134975897163</v>
      </c>
      <c r="F59" s="68">
        <v>326</v>
      </c>
      <c r="G59" s="30">
        <f>D59/F59*100</f>
        <v>735.58282208588957</v>
      </c>
    </row>
    <row r="60" spans="1:12" ht="19.5" customHeight="1" thickBot="1">
      <c r="A60" s="77"/>
      <c r="B60" s="78" t="s">
        <v>82</v>
      </c>
      <c r="C60" s="79">
        <f>C52+C15</f>
        <v>1443762.7</v>
      </c>
      <c r="D60" s="79">
        <f>D52+D15</f>
        <v>320638</v>
      </c>
      <c r="E60" s="80">
        <f t="shared" si="1"/>
        <v>22.2084972828291</v>
      </c>
      <c r="F60" s="72" t="e">
        <f>F51+F55</f>
        <v>#REF!</v>
      </c>
      <c r="G60" s="28" t="e">
        <f>D60/F60*100</f>
        <v>#REF!</v>
      </c>
    </row>
    <row r="61" spans="1:12" ht="15" customHeight="1">
      <c r="A61" s="31"/>
      <c r="B61" s="31"/>
      <c r="C61" s="94">
        <v>1443762663.9400001</v>
      </c>
      <c r="D61" s="94">
        <v>320637983.48000002</v>
      </c>
      <c r="E61" s="91"/>
      <c r="F61" s="7"/>
      <c r="H61" s="8"/>
      <c r="I61" t="s">
        <v>67</v>
      </c>
    </row>
    <row r="62" spans="1:12" ht="15" customHeight="1">
      <c r="A62" s="31"/>
      <c r="B62" s="31"/>
      <c r="C62" s="92"/>
      <c r="D62" s="93"/>
      <c r="E62" s="91"/>
      <c r="F62" s="7"/>
      <c r="H62" s="8"/>
    </row>
    <row r="63" spans="1:12" ht="15" customHeight="1">
      <c r="A63" s="31"/>
      <c r="B63" s="31"/>
      <c r="C63" s="92"/>
      <c r="D63" s="93"/>
      <c r="E63" s="91"/>
      <c r="F63" s="7"/>
      <c r="H63" s="8"/>
    </row>
    <row r="64" spans="1:12" ht="15" customHeight="1">
      <c r="A64" s="31"/>
      <c r="B64" s="31"/>
      <c r="C64" s="32"/>
      <c r="D64" s="33"/>
      <c r="E64" s="8"/>
      <c r="F64" s="7"/>
      <c r="H64" s="8"/>
    </row>
    <row r="65" spans="1:11" ht="15" customHeight="1">
      <c r="A65" s="31"/>
      <c r="B65" s="31"/>
      <c r="C65" s="32"/>
      <c r="D65" s="33"/>
      <c r="E65" s="8"/>
      <c r="F65" s="7"/>
      <c r="H65" s="8"/>
    </row>
    <row r="66" spans="1:11" ht="35.450000000000003" customHeight="1">
      <c r="A66" s="31"/>
      <c r="B66" s="31"/>
      <c r="C66" s="32"/>
      <c r="D66" s="33"/>
      <c r="E66" s="8"/>
      <c r="F66" s="7"/>
      <c r="H66" s="8"/>
    </row>
    <row r="67" spans="1:11" ht="15" customHeight="1">
      <c r="A67" s="31"/>
      <c r="B67" s="31"/>
      <c r="C67" s="32"/>
      <c r="D67" s="33"/>
      <c r="E67" s="8"/>
      <c r="F67" s="7"/>
      <c r="H67" s="8"/>
    </row>
    <row r="68" spans="1:11" ht="15.75">
      <c r="A68" s="34" t="s">
        <v>83</v>
      </c>
      <c r="B68" s="98" t="s">
        <v>84</v>
      </c>
      <c r="C68" s="98"/>
      <c r="D68" s="98"/>
      <c r="E68" s="98"/>
      <c r="F68" s="98"/>
      <c r="G68" s="98"/>
    </row>
    <row r="69" spans="1:11">
      <c r="A69" s="1"/>
      <c r="B69" s="6"/>
      <c r="C69" s="35"/>
      <c r="D69" s="35"/>
      <c r="E69" s="6"/>
      <c r="F69" s="36"/>
      <c r="G69" s="36"/>
    </row>
    <row r="70" spans="1:11" ht="13.5" thickBot="1">
      <c r="A70" s="1"/>
      <c r="B70" s="6"/>
      <c r="C70" s="35"/>
      <c r="D70" s="35"/>
      <c r="E70" s="6" t="s">
        <v>1</v>
      </c>
      <c r="F70" s="36"/>
      <c r="G70" s="36"/>
    </row>
    <row r="71" spans="1:11" ht="12.4" customHeight="1">
      <c r="A71" s="99" t="s">
        <v>110</v>
      </c>
      <c r="B71" s="102" t="s">
        <v>85</v>
      </c>
      <c r="C71" s="105" t="s">
        <v>114</v>
      </c>
      <c r="D71" s="105" t="s">
        <v>115</v>
      </c>
      <c r="E71" s="111" t="s">
        <v>86</v>
      </c>
      <c r="F71" s="36"/>
      <c r="G71" s="36"/>
    </row>
    <row r="72" spans="1:11">
      <c r="A72" s="100"/>
      <c r="B72" s="103"/>
      <c r="C72" s="106"/>
      <c r="D72" s="106"/>
      <c r="E72" s="112"/>
      <c r="F72" s="36"/>
      <c r="G72" s="36"/>
    </row>
    <row r="73" spans="1:11">
      <c r="A73" s="101"/>
      <c r="B73" s="104"/>
      <c r="C73" s="107"/>
      <c r="D73" s="107"/>
      <c r="E73" s="112"/>
      <c r="K73" s="37"/>
    </row>
    <row r="74" spans="1:11">
      <c r="A74" s="73"/>
      <c r="B74" s="15" t="s">
        <v>87</v>
      </c>
      <c r="C74" s="38"/>
      <c r="D74" s="38"/>
      <c r="E74" s="81"/>
      <c r="K74" s="37"/>
    </row>
    <row r="75" spans="1:11">
      <c r="A75" s="82" t="s">
        <v>4</v>
      </c>
      <c r="B75" s="39" t="s">
        <v>88</v>
      </c>
      <c r="C75" s="40">
        <v>97552.3</v>
      </c>
      <c r="D75" s="40">
        <v>17117.099999999999</v>
      </c>
      <c r="E75" s="83">
        <f t="shared" ref="E75:E85" si="3">D75/C75*100</f>
        <v>17.54658783032281</v>
      </c>
      <c r="H75">
        <v>19566.962</v>
      </c>
      <c r="I75">
        <v>13121.575999999999</v>
      </c>
      <c r="K75" s="37">
        <v>55631.819000000003</v>
      </c>
    </row>
    <row r="76" spans="1:11" ht="25.5">
      <c r="A76" s="84" t="s">
        <v>68</v>
      </c>
      <c r="B76" s="39" t="s">
        <v>89</v>
      </c>
      <c r="C76" s="40">
        <v>10012.6</v>
      </c>
      <c r="D76" s="40">
        <v>1761.7</v>
      </c>
      <c r="E76" s="83">
        <f t="shared" si="3"/>
        <v>17.594830513552921</v>
      </c>
      <c r="H76">
        <v>1734.377</v>
      </c>
      <c r="I76">
        <v>1319.943</v>
      </c>
      <c r="K76" s="41">
        <v>6537.1710000000003</v>
      </c>
    </row>
    <row r="77" spans="1:11">
      <c r="A77" s="82" t="s">
        <v>90</v>
      </c>
      <c r="B77" s="39" t="s">
        <v>91</v>
      </c>
      <c r="C77" s="40">
        <v>20275.400000000001</v>
      </c>
      <c r="D77" s="40">
        <v>815.2</v>
      </c>
      <c r="E77" s="83">
        <f t="shared" si="3"/>
        <v>4.0206358444223049</v>
      </c>
      <c r="H77">
        <v>1770</v>
      </c>
      <c r="I77">
        <v>1133.3330000000001</v>
      </c>
      <c r="K77" s="37">
        <v>13711.183000000001</v>
      </c>
    </row>
    <row r="78" spans="1:11">
      <c r="A78" s="82" t="s">
        <v>92</v>
      </c>
      <c r="B78" s="39" t="s">
        <v>93</v>
      </c>
      <c r="C78" s="40">
        <v>114791.9</v>
      </c>
      <c r="D78" s="40">
        <v>18733.099999999999</v>
      </c>
      <c r="E78" s="83">
        <f t="shared" si="3"/>
        <v>16.31918279948324</v>
      </c>
      <c r="H78">
        <v>17863.902999999998</v>
      </c>
      <c r="I78" s="42">
        <v>11181.745999999999</v>
      </c>
      <c r="K78" s="37">
        <v>60860.106</v>
      </c>
    </row>
    <row r="79" spans="1:11">
      <c r="A79" s="82" t="s">
        <v>94</v>
      </c>
      <c r="B79" s="39" t="s">
        <v>95</v>
      </c>
      <c r="C79" s="40">
        <v>2429.6</v>
      </c>
      <c r="D79" s="40">
        <v>341.2</v>
      </c>
      <c r="E79" s="83">
        <f t="shared" si="3"/>
        <v>14.043463944682252</v>
      </c>
      <c r="H79">
        <v>1539.26</v>
      </c>
      <c r="I79">
        <v>291.68</v>
      </c>
      <c r="K79" s="44"/>
    </row>
    <row r="80" spans="1:11">
      <c r="A80" s="82" t="s">
        <v>96</v>
      </c>
      <c r="B80" s="39" t="s">
        <v>97</v>
      </c>
      <c r="C80" s="40">
        <v>1080384.5</v>
      </c>
      <c r="D80" s="40">
        <v>241810.7</v>
      </c>
      <c r="E80" s="83">
        <f t="shared" si="3"/>
        <v>22.381911254743102</v>
      </c>
      <c r="H80">
        <v>141768.77900000001</v>
      </c>
      <c r="I80">
        <v>100146.405</v>
      </c>
      <c r="K80" s="89">
        <v>241810656</v>
      </c>
    </row>
    <row r="81" spans="1:11">
      <c r="A81" s="84" t="s">
        <v>98</v>
      </c>
      <c r="B81" s="39" t="s">
        <v>99</v>
      </c>
      <c r="C81" s="40">
        <v>77549.8</v>
      </c>
      <c r="D81" s="40">
        <v>17268.400000000001</v>
      </c>
      <c r="E81" s="83">
        <f t="shared" si="3"/>
        <v>22.267497788517833</v>
      </c>
      <c r="H81">
        <v>10557.75</v>
      </c>
      <c r="I81">
        <v>8165.82</v>
      </c>
      <c r="K81" s="37">
        <v>47886.565000000002</v>
      </c>
    </row>
    <row r="82" spans="1:11">
      <c r="A82" s="82" t="s">
        <v>100</v>
      </c>
      <c r="B82" s="39" t="s">
        <v>101</v>
      </c>
      <c r="C82" s="40">
        <v>42817.5</v>
      </c>
      <c r="D82" s="40">
        <v>7088.6</v>
      </c>
      <c r="E82" s="83">
        <f t="shared" si="3"/>
        <v>16.555380393530683</v>
      </c>
      <c r="H82">
        <v>9514.7520000000004</v>
      </c>
      <c r="I82">
        <v>6690.1809999999996</v>
      </c>
      <c r="K82" s="37">
        <v>34201.332000000002</v>
      </c>
    </row>
    <row r="83" spans="1:11">
      <c r="A83" s="82" t="s">
        <v>102</v>
      </c>
      <c r="B83" s="39" t="s">
        <v>103</v>
      </c>
      <c r="C83" s="40">
        <v>15495.9</v>
      </c>
      <c r="D83" s="40">
        <v>2222.6</v>
      </c>
      <c r="E83" s="83">
        <f t="shared" si="3"/>
        <v>14.343148832917093</v>
      </c>
      <c r="H83">
        <v>630</v>
      </c>
      <c r="I83">
        <v>531.12800000000004</v>
      </c>
      <c r="K83" s="37">
        <v>5448.4880000000003</v>
      </c>
    </row>
    <row r="84" spans="1:11">
      <c r="A84" s="82" t="s">
        <v>104</v>
      </c>
      <c r="B84" s="39" t="s">
        <v>105</v>
      </c>
      <c r="C84" s="40">
        <v>9002.2999999999993</v>
      </c>
      <c r="D84" s="40">
        <v>2699.2</v>
      </c>
      <c r="E84" s="83">
        <f t="shared" si="3"/>
        <v>29.983448674227699</v>
      </c>
      <c r="H84">
        <v>1000</v>
      </c>
      <c r="I84">
        <v>1000</v>
      </c>
      <c r="K84" s="37">
        <v>5624.933</v>
      </c>
    </row>
    <row r="85" spans="1:11" ht="25.5">
      <c r="A85" s="84" t="s">
        <v>106</v>
      </c>
      <c r="B85" s="39" t="s">
        <v>107</v>
      </c>
      <c r="C85" s="40">
        <v>20906.2</v>
      </c>
      <c r="D85" s="40">
        <v>4032.6</v>
      </c>
      <c r="E85" s="83">
        <f t="shared" si="3"/>
        <v>19.289014742038248</v>
      </c>
      <c r="H85">
        <v>600</v>
      </c>
      <c r="I85">
        <v>0</v>
      </c>
      <c r="K85" s="37">
        <v>14604.347</v>
      </c>
    </row>
    <row r="86" spans="1:11">
      <c r="A86" s="76"/>
      <c r="B86" s="20"/>
      <c r="C86" s="43"/>
      <c r="D86" s="43"/>
      <c r="E86" s="85"/>
      <c r="K86" s="37"/>
    </row>
    <row r="87" spans="1:11" ht="15.75" thickBot="1">
      <c r="A87" s="77"/>
      <c r="B87" s="86" t="s">
        <v>108</v>
      </c>
      <c r="C87" s="87">
        <f>SUM(C75:C86)</f>
        <v>1491218</v>
      </c>
      <c r="D87" s="87">
        <f>SUM(D75:D86)</f>
        <v>313890.39999999997</v>
      </c>
      <c r="E87" s="88">
        <f>D87/C87*100</f>
        <v>21.049263085611894</v>
      </c>
      <c r="H87">
        <v>245469.747</v>
      </c>
      <c r="I87">
        <v>175312.946</v>
      </c>
      <c r="K87" s="37"/>
    </row>
    <row r="88" spans="1:11">
      <c r="B88" s="44"/>
      <c r="C88" s="66">
        <v>1491217995.1300001</v>
      </c>
      <c r="D88" s="66">
        <v>313890403.00999999</v>
      </c>
      <c r="E88" s="44"/>
      <c r="K88" s="44"/>
    </row>
    <row r="89" spans="1:11">
      <c r="B89" s="44"/>
      <c r="C89" s="90">
        <f>C60-C87</f>
        <v>-47455.300000000047</v>
      </c>
      <c r="D89" s="90">
        <f>D60-D87</f>
        <v>6747.6000000000349</v>
      </c>
      <c r="E89" s="44"/>
    </row>
    <row r="90" spans="1:11">
      <c r="A90" s="45" t="s">
        <v>124</v>
      </c>
    </row>
    <row r="91" spans="1:11">
      <c r="A91" s="45" t="s">
        <v>125</v>
      </c>
      <c r="C91" s="46"/>
      <c r="D91" s="46"/>
      <c r="E91" s="45"/>
    </row>
    <row r="92" spans="1:11">
      <c r="A92" s="45" t="s">
        <v>109</v>
      </c>
      <c r="C92" s="46"/>
      <c r="D92" s="46"/>
      <c r="E92" s="45"/>
    </row>
    <row r="93" spans="1:11">
      <c r="B93" s="45"/>
      <c r="C93" s="46"/>
      <c r="D93" s="47"/>
      <c r="E93" s="45"/>
    </row>
  </sheetData>
  <mergeCells count="14">
    <mergeCell ref="B68:G68"/>
    <mergeCell ref="A71:A73"/>
    <mergeCell ref="B71:B73"/>
    <mergeCell ref="C71:C73"/>
    <mergeCell ref="D71:D73"/>
    <mergeCell ref="E71:E73"/>
    <mergeCell ref="B3:E4"/>
    <mergeCell ref="B6:E7"/>
    <mergeCell ref="A9:E9"/>
    <mergeCell ref="A12:A14"/>
    <mergeCell ref="B12:B14"/>
    <mergeCell ref="C12:C14"/>
    <mergeCell ref="D12:D14"/>
    <mergeCell ref="E12:E14"/>
  </mergeCells>
  <pageMargins left="0.76" right="0.19" top="0.43" bottom="0" header="0.6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2019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</dc:creator>
  <cp:lastModifiedBy>Lebedeva</cp:lastModifiedBy>
  <cp:lastPrinted>2019-04-10T01:21:18Z</cp:lastPrinted>
  <dcterms:created xsi:type="dcterms:W3CDTF">2017-04-11T02:41:58Z</dcterms:created>
  <dcterms:modified xsi:type="dcterms:W3CDTF">2019-04-15T01:39:26Z</dcterms:modified>
</cp:coreProperties>
</file>