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9040" windowHeight="15840" activeTab="1"/>
  </bookViews>
  <sheets>
    <sheet name="Приложение 1" sheetId="2" r:id="rId1"/>
    <sheet name="Приложение 2 " sheetId="5" r:id="rId2"/>
    <sheet name="Приложение 3" sheetId="4" r:id="rId3"/>
  </sheets>
  <definedNames>
    <definedName name="_xlnm.Print_Titles" localSheetId="0">'Приложение 1'!$8:$8</definedName>
    <definedName name="_xlnm.Print_Titles" localSheetId="2">'Приложение 3'!$10:$10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2" i="4"/>
  <c r="C32"/>
  <c r="F31"/>
  <c r="H31"/>
  <c r="E15" i="5"/>
  <c r="E9" i="2"/>
  <c r="C34"/>
  <c r="C9"/>
  <c r="G14"/>
  <c r="G32" i="4"/>
  <c r="H30"/>
  <c r="F30"/>
  <c r="H29"/>
  <c r="F29"/>
  <c r="F11"/>
  <c r="E11" i="5" l="1"/>
  <c r="E10"/>
  <c r="E8" l="1"/>
  <c r="G8"/>
  <c r="E9"/>
  <c r="G9"/>
  <c r="G10"/>
  <c r="G11"/>
  <c r="E12"/>
  <c r="G12"/>
  <c r="E13"/>
  <c r="G13"/>
  <c r="E14"/>
  <c r="G14"/>
  <c r="G15"/>
  <c r="C16"/>
  <c r="D16"/>
  <c r="F16"/>
  <c r="E16" l="1"/>
  <c r="G16"/>
  <c r="F28" i="4"/>
  <c r="F27"/>
  <c r="F26"/>
  <c r="F25"/>
  <c r="F24"/>
  <c r="F23"/>
  <c r="F22"/>
  <c r="F21"/>
  <c r="F20"/>
  <c r="F19"/>
  <c r="F18"/>
  <c r="F17"/>
  <c r="F16"/>
  <c r="F14"/>
  <c r="F13"/>
  <c r="F12"/>
  <c r="G28" i="2"/>
  <c r="E32" i="4"/>
  <c r="H28"/>
  <c r="G29" i="2"/>
  <c r="E27"/>
  <c r="G18"/>
  <c r="E20"/>
  <c r="G25"/>
  <c r="C20"/>
  <c r="C27"/>
  <c r="H27" i="4"/>
  <c r="H26"/>
  <c r="H25"/>
  <c r="H24"/>
  <c r="H23"/>
  <c r="H22"/>
  <c r="H21"/>
  <c r="H20"/>
  <c r="H19"/>
  <c r="H18"/>
  <c r="H17"/>
  <c r="H16"/>
  <c r="H14"/>
  <c r="H13"/>
  <c r="H12"/>
  <c r="H11"/>
  <c r="G30" i="2"/>
  <c r="G21"/>
  <c r="G22"/>
  <c r="G23"/>
  <c r="G24"/>
  <c r="G11"/>
  <c r="G12"/>
  <c r="G13"/>
  <c r="G15"/>
  <c r="G16"/>
  <c r="G17"/>
  <c r="G10"/>
  <c r="F32" i="4" l="1"/>
  <c r="G20" i="2"/>
  <c r="H32" i="4"/>
  <c r="E34" i="2"/>
  <c r="F29" s="1"/>
  <c r="G27"/>
  <c r="G9"/>
  <c r="F28" l="1"/>
  <c r="F23"/>
  <c r="F26"/>
  <c r="F33"/>
  <c r="F19"/>
  <c r="F13"/>
  <c r="F30"/>
  <c r="F9"/>
  <c r="F20"/>
  <c r="F11"/>
  <c r="F27"/>
  <c r="F25"/>
  <c r="F17"/>
  <c r="F10"/>
  <c r="F24"/>
  <c r="F18"/>
  <c r="F15"/>
  <c r="F22"/>
  <c r="F21"/>
  <c r="D32"/>
  <c r="D24"/>
  <c r="D25"/>
  <c r="D21"/>
  <c r="D16"/>
  <c r="D11"/>
  <c r="D15"/>
  <c r="D10"/>
  <c r="D20"/>
  <c r="D28"/>
  <c r="D29"/>
  <c r="D30"/>
  <c r="D22"/>
  <c r="D31"/>
  <c r="D23"/>
  <c r="D18"/>
  <c r="D13"/>
  <c r="D17"/>
  <c r="D12"/>
  <c r="G34"/>
  <c r="D27"/>
  <c r="D9"/>
  <c r="F34" l="1"/>
  <c r="D34"/>
</calcChain>
</file>

<file path=xl/sharedStrings.xml><?xml version="1.0" encoding="utf-8"?>
<sst xmlns="http://schemas.openxmlformats.org/spreadsheetml/2006/main" count="95" uniqueCount="91">
  <si>
    <t>№ п/п</t>
  </si>
  <si>
    <t>Наименование вида дохода</t>
  </si>
  <si>
    <t>сумма тыс. руб.</t>
  </si>
  <si>
    <t>уд.вес (%)</t>
  </si>
  <si>
    <t>(гр.5/гр.3)  (%)</t>
  </si>
  <si>
    <t>Налоговые доходы – всего, в т.ч.</t>
  </si>
  <si>
    <t>Налог на доходы физических лиц</t>
  </si>
  <si>
    <t>Акцизы</t>
  </si>
  <si>
    <t>ЕНВД</t>
  </si>
  <si>
    <t>Единый с/х налог</t>
  </si>
  <si>
    <t>Налог на имущество физических лиц</t>
  </si>
  <si>
    <t>Земельный налог</t>
  </si>
  <si>
    <t>Государственная пошлина</t>
  </si>
  <si>
    <t>Неналоговые доходы всего, в т.ч.</t>
  </si>
  <si>
    <t>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</si>
  <si>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</si>
  <si>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</si>
  <si>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</si>
  <si>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</si>
  <si>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</si>
  <si>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 – всего, в т.ч.</t>
  </si>
  <si>
    <t>Дотации</t>
  </si>
  <si>
    <t xml:space="preserve">Субсидии </t>
  </si>
  <si>
    <t>Субвенции</t>
  </si>
  <si>
    <t>Прочие безвозмездные поступления</t>
  </si>
  <si>
    <t>Возврат остатков субсидий, субвенций</t>
  </si>
  <si>
    <t>Доходы бюджета – итого:</t>
  </si>
  <si>
    <t>Иные межбюджетные трансферты</t>
  </si>
  <si>
    <t>Отклонения (гр.4-гр.3)</t>
  </si>
  <si>
    <t>(тыс.руб.)</t>
  </si>
  <si>
    <t>Исполнено</t>
  </si>
  <si>
    <t>(гр.6/гр.4) (%)</t>
  </si>
  <si>
    <t xml:space="preserve">Итого расходов </t>
  </si>
  <si>
    <t>№    п/п</t>
  </si>
  <si>
    <t>Наименование программы</t>
  </si>
  <si>
    <t>(тыс. руб.)</t>
  </si>
  <si>
    <t>%                       исполнения</t>
  </si>
  <si>
    <t>(гр.6/гр.4)</t>
  </si>
  <si>
    <t>Итого</t>
  </si>
  <si>
    <t xml:space="preserve">    % исполнения</t>
  </si>
  <si>
    <t>Задолженность и перерасчеты по отмененным налогам, сборам и иным обязательным платежам</t>
  </si>
  <si>
    <t>Налог, взим.в связи с прим.патентной системы налогообложения</t>
  </si>
  <si>
    <t>Предусмотрено ассигнований в муниципальных программах на 2019 год</t>
  </si>
  <si>
    <t>по состоянию на 28.05.2019</t>
  </si>
  <si>
    <t>Контрольно-счетная палата муниципального образования город Саяногорск</t>
  </si>
  <si>
    <t>Саяногорский городской отдел культуры</t>
  </si>
  <si>
    <t>Городской отдел образования г.Саяногорска</t>
  </si>
  <si>
    <t>Комитет по жилищно-коммунальному хозяйству и транспорту г.Саяногорска</t>
  </si>
  <si>
    <t>Департамент архитектуры, градостроительства и недвижимости города Саяногорска</t>
  </si>
  <si>
    <t>"Бюджетно-финансовое управление администрации города Саяногорска"</t>
  </si>
  <si>
    <t>Администрация муниципального образования город Саяногорск</t>
  </si>
  <si>
    <t>Совет депутатов муниципального образования город Саяногорск</t>
  </si>
  <si>
    <t>Наименование главного распорядителя бюджетных средств</t>
  </si>
  <si>
    <t>Код ГРБС</t>
  </si>
  <si>
    <t>МП "Переселение граждан из аварийного жилищного фонда на территории муниципального образования город Саяногорск"</t>
  </si>
  <si>
    <t xml:space="preserve">МП "Управление муниципальными финансами и обслуживание муниципального долга"
</t>
  </si>
  <si>
    <t xml:space="preserve">МП "Развитие и совершенствование системы гражданской обороны, пожарной безопасности, безопасности людей на водных объектах, защиты населения и территорий муниципального образования г. Саяногорск от чрезвычайных ситуаций природного и техногенного характера"
</t>
  </si>
  <si>
    <t xml:space="preserve">МП "Развитие муниципального управления и муниципальной службы в муниципальном образовании город Саяногорск"
</t>
  </si>
  <si>
    <t xml:space="preserve">МП "Развитие жилищно-коммунального хозяйства и транспортной системы муниципального образования город Саяногорск"
</t>
  </si>
  <si>
    <t xml:space="preserve">МП "Обеспечение общественного порядка, противодействие преступности и повышение безопасности дорожного движения в муниципальном образовании город Саяногорск"
</t>
  </si>
  <si>
    <t xml:space="preserve">МП "Энергосбережение и повышение энергоэффективности в муниципальном образовании г. Саяногорск"
</t>
  </si>
  <si>
    <t xml:space="preserve">МП "Управление муниципальным имуществом и земельными ресурсами"
</t>
  </si>
  <si>
    <t xml:space="preserve">МП "Улучшение экологического состояния муниципального образования город Саяногорск"
</t>
  </si>
  <si>
    <t xml:space="preserve">МП "Социальная поддержка и содействие занятости в муниципальном образовании город Саяногорск"
</t>
  </si>
  <si>
    <t xml:space="preserve">МП "Развитие образования в муниципальном образовании г. Саяногорск"
</t>
  </si>
  <si>
    <t xml:space="preserve">МП "Основные направления содействия развитию малого и среднего предпринимательства на территории муниципального образования г. Саяногорск"
</t>
  </si>
  <si>
    <t xml:space="preserve">МП "Специальная оценка условий труда в муниципальных учреждениях муниципального образования г. Саяногорск"
</t>
  </si>
  <si>
    <t xml:space="preserve">МП "Развитие культуры и СМИ в муниципальном образовании г. Саяногорск"
</t>
  </si>
  <si>
    <t xml:space="preserve">МП "Развитие физической культуры, спорта, туризма и молодежной политики в муниципальном образовании город Саяногорск"
</t>
  </si>
  <si>
    <t xml:space="preserve">МП "Обеспечение землеустройства и улучшение инженерно-технической инфраструктуры территорий садоводческих, огороднических некоммерческих товариществ муниципального образования город Саяногорск"
</t>
  </si>
  <si>
    <t xml:space="preserve">МП "Обеспечение жильем молодых семей" 
</t>
  </si>
  <si>
    <t>МП "Формирование комфортной городской среды на территории муниципального образования город Саяногорск"</t>
  </si>
  <si>
    <t xml:space="preserve">Анализ исполнения доходной части бюджета за 1 квартал 2021 года </t>
  </si>
  <si>
    <t>Плановые назначения                на 2021 год</t>
  </si>
  <si>
    <t>Исполнено за 1 квартал 2021года</t>
  </si>
  <si>
    <t>Налог, взимаемый в связи с применением упрощенной системы налогообложения</t>
  </si>
  <si>
    <t xml:space="preserve">Показатели исполнения бюджета муниципального образования город Саяногорск в разрезе главных распорядителей бюджетных средств
за 1 квартал 2021 года
</t>
  </si>
  <si>
    <t xml:space="preserve">Назначено на 2021 год Решение от 16.03.2021     № 268 (тыс.руб.) </t>
  </si>
  <si>
    <t xml:space="preserve">Назначено на 2021 год Постановление от 21.04.2021 №224 (тыс.руб.) </t>
  </si>
  <si>
    <t>Исполнено за 1 квартал 2021 года (тыс.руб.)</t>
  </si>
  <si>
    <t>Показатели исполнения бюджета муниципального образования город Саяногорск  по муниципальным программам                                                            (далее – МП) за 1 квартал 2021 года</t>
  </si>
  <si>
    <t xml:space="preserve"> Решение от               16.03.2021 №268</t>
  </si>
  <si>
    <t xml:space="preserve">Назначено на 2021 год </t>
  </si>
  <si>
    <r>
      <t>Назначено на 2021 год                  Постановление от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21.04.2021     № 224 </t>
    </r>
  </si>
  <si>
    <t>Исполнено за 1 квартал 2021 года               (тыс. руб.)</t>
  </si>
  <si>
    <t>Отклонения                   гр.3-гр.4</t>
  </si>
  <si>
    <t>МП "Развитие информационного общества муниципального образования город Саяногорск"</t>
  </si>
  <si>
    <t>МП "Развитие сельских территорий муниципального образования город Саяногорск"</t>
  </si>
  <si>
    <t>Приложение №3 к заключению от 02.06.2021</t>
  </si>
  <si>
    <t>Приложение №1 к заключению от 02.06.2021</t>
  </si>
  <si>
    <t>Приложение № 2 к заключению от 02.06.2021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</si>
</sst>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0_ ;\-#,##0.00\ "/>
  </numFmts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2" fontId="0" fillId="0" borderId="0" xfId="0" applyNumberFormat="1"/>
    <xf numFmtId="164" fontId="1" fillId="0" borderId="5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164" fontId="1" fillId="0" borderId="6" xfId="0" applyNumberFormat="1" applyFont="1" applyBorder="1" applyAlignment="1">
      <alignment horizontal="center" vertical="top" wrapText="1"/>
    </xf>
    <xf numFmtId="165" fontId="1" fillId="0" borderId="6" xfId="0" applyNumberFormat="1" applyFont="1" applyBorder="1" applyAlignment="1">
      <alignment horizontal="center" vertical="top" wrapText="1"/>
    </xf>
    <xf numFmtId="164" fontId="6" fillId="0" borderId="5" xfId="0" applyNumberFormat="1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7" fillId="0" borderId="5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4" fontId="9" fillId="0" borderId="5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0" fillId="0" borderId="5" xfId="0" applyNumberFormat="1" applyFont="1" applyBorder="1" applyAlignment="1">
      <alignment horizontal="center" vertical="top" wrapText="1"/>
    </xf>
    <xf numFmtId="164" fontId="10" fillId="0" borderId="6" xfId="0" applyNumberFormat="1" applyFont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4" fontId="0" fillId="0" borderId="0" xfId="0" applyNumberFormat="1"/>
    <xf numFmtId="167" fontId="1" fillId="0" borderId="6" xfId="0" applyNumberFormat="1" applyFont="1" applyBorder="1" applyAlignment="1">
      <alignment horizontal="center" vertical="top" wrapText="1"/>
    </xf>
    <xf numFmtId="167" fontId="1" fillId="0" borderId="5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0" fontId="12" fillId="0" borderId="5" xfId="0" applyFont="1" applyBorder="1" applyAlignment="1">
      <alignment vertical="top"/>
    </xf>
    <xf numFmtId="0" fontId="12" fillId="0" borderId="5" xfId="0" applyFont="1" applyBorder="1" applyAlignment="1">
      <alignment vertical="top" wrapText="1"/>
    </xf>
    <xf numFmtId="164" fontId="1" fillId="0" borderId="12" xfId="0" applyNumberFormat="1" applyFont="1" applyBorder="1" applyAlignment="1">
      <alignment vertical="top" wrapText="1"/>
    </xf>
    <xf numFmtId="4" fontId="12" fillId="0" borderId="5" xfId="0" applyNumberFormat="1" applyFont="1" applyBorder="1" applyAlignment="1">
      <alignment horizontal="center" vertical="top"/>
    </xf>
    <xf numFmtId="166" fontId="12" fillId="0" borderId="5" xfId="0" applyNumberFormat="1" applyFont="1" applyBorder="1" applyAlignment="1">
      <alignment horizontal="center" vertical="top"/>
    </xf>
    <xf numFmtId="0" fontId="8" fillId="0" borderId="0" xfId="0" applyFont="1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wrapText="1"/>
    </xf>
    <xf numFmtId="164" fontId="1" fillId="0" borderId="5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workbookViewId="0">
      <selection activeCell="H3" sqref="H3"/>
    </sheetView>
  </sheetViews>
  <sheetFormatPr defaultRowHeight="15"/>
  <cols>
    <col min="1" max="1" width="4.85546875" customWidth="1"/>
    <col min="2" max="2" width="24.85546875" customWidth="1"/>
    <col min="3" max="3" width="13.7109375" customWidth="1"/>
    <col min="4" max="4" width="10.85546875" customWidth="1"/>
    <col min="5" max="5" width="11.42578125" customWidth="1"/>
    <col min="6" max="6" width="11.85546875" customWidth="1"/>
    <col min="7" max="7" width="12.5703125" customWidth="1"/>
    <col min="9" max="9" width="10" bestFit="1" customWidth="1"/>
  </cols>
  <sheetData>
    <row r="1" spans="1:9" ht="29.25" customHeight="1">
      <c r="F1" s="59" t="s">
        <v>89</v>
      </c>
      <c r="G1" s="60"/>
    </row>
    <row r="2" spans="1:9" ht="25.5" customHeight="1"/>
    <row r="3" spans="1:9" ht="16.5">
      <c r="A3" s="61" t="s">
        <v>72</v>
      </c>
      <c r="B3" s="61"/>
      <c r="C3" s="61"/>
      <c r="D3" s="61"/>
      <c r="E3" s="61"/>
      <c r="F3" s="61"/>
      <c r="G3" s="61"/>
    </row>
    <row r="4" spans="1:9" ht="15.75" thickBot="1"/>
    <row r="5" spans="1:9" ht="36" customHeight="1" thickBot="1">
      <c r="A5" s="62" t="s">
        <v>0</v>
      </c>
      <c r="B5" s="62" t="s">
        <v>1</v>
      </c>
      <c r="C5" s="65" t="s">
        <v>73</v>
      </c>
      <c r="D5" s="66"/>
      <c r="E5" s="65" t="s">
        <v>74</v>
      </c>
      <c r="F5" s="67"/>
      <c r="G5" s="66"/>
    </row>
    <row r="6" spans="1:9" ht="37.5" customHeight="1">
      <c r="A6" s="63"/>
      <c r="B6" s="63"/>
      <c r="C6" s="62" t="s">
        <v>2</v>
      </c>
      <c r="D6" s="62" t="s">
        <v>3</v>
      </c>
      <c r="E6" s="62" t="s">
        <v>2</v>
      </c>
      <c r="F6" s="62" t="s">
        <v>3</v>
      </c>
      <c r="G6" s="3" t="s">
        <v>39</v>
      </c>
    </row>
    <row r="7" spans="1:9" ht="37.5" customHeight="1" thickBot="1">
      <c r="A7" s="64"/>
      <c r="B7" s="64"/>
      <c r="C7" s="64"/>
      <c r="D7" s="64"/>
      <c r="E7" s="64"/>
      <c r="F7" s="64"/>
      <c r="G7" s="2" t="s">
        <v>4</v>
      </c>
    </row>
    <row r="8" spans="1:9" ht="14.25" customHeight="1" thickBot="1">
      <c r="A8" s="13">
        <v>1</v>
      </c>
      <c r="B8" s="28">
        <v>2</v>
      </c>
      <c r="C8" s="28">
        <v>3</v>
      </c>
      <c r="D8" s="28">
        <v>4</v>
      </c>
      <c r="E8" s="28">
        <v>5</v>
      </c>
      <c r="F8" s="28">
        <v>6</v>
      </c>
      <c r="G8" s="28">
        <v>7</v>
      </c>
    </row>
    <row r="9" spans="1:9" ht="39.75" customHeight="1" thickBot="1">
      <c r="A9" s="1"/>
      <c r="B9" s="4" t="s">
        <v>5</v>
      </c>
      <c r="C9" s="18">
        <f>C10+C11+C12+C13+C15+C16+C17+C18+C19+C14</f>
        <v>725577.8</v>
      </c>
      <c r="D9" s="18">
        <f>C9/C34*100</f>
        <v>39.906908896988462</v>
      </c>
      <c r="E9" s="18">
        <f>E10+E11+E12+E13+E15+E16+E17+E18+E19+E14</f>
        <v>164877.90000000002</v>
      </c>
      <c r="F9" s="18">
        <f>E9/E34*100</f>
        <v>40.168525775863209</v>
      </c>
      <c r="G9" s="30">
        <f>E9/C9*100</f>
        <v>22.723669329464048</v>
      </c>
    </row>
    <row r="10" spans="1:9" ht="36" customHeight="1" thickBot="1">
      <c r="A10" s="1">
        <v>1</v>
      </c>
      <c r="B10" s="6" t="s">
        <v>6</v>
      </c>
      <c r="C10" s="17">
        <v>577734</v>
      </c>
      <c r="D10" s="17">
        <f>C10/C34*100</f>
        <v>31.775473429166013</v>
      </c>
      <c r="E10" s="17">
        <v>138212</v>
      </c>
      <c r="F10" s="17">
        <f>E10/E34*100</f>
        <v>33.672022051066911</v>
      </c>
      <c r="G10" s="29">
        <f>E10/C10*100</f>
        <v>23.923120328732601</v>
      </c>
      <c r="H10" s="19"/>
      <c r="I10" s="19"/>
    </row>
    <row r="11" spans="1:9" ht="27" customHeight="1" thickBot="1">
      <c r="A11" s="1">
        <v>2</v>
      </c>
      <c r="B11" s="6" t="s">
        <v>7</v>
      </c>
      <c r="C11" s="17">
        <v>3964.8</v>
      </c>
      <c r="D11" s="17">
        <f>C11/C34*100</f>
        <v>0.21806470980063045</v>
      </c>
      <c r="E11" s="17">
        <v>838.5</v>
      </c>
      <c r="F11" s="17">
        <f>E11/E34*100</f>
        <v>0.20428031205553501</v>
      </c>
      <c r="G11" s="29">
        <f t="shared" ref="G11:G17" si="0">E11/C11*100</f>
        <v>21.148607748184016</v>
      </c>
      <c r="I11" s="19"/>
    </row>
    <row r="12" spans="1:9" ht="30" customHeight="1" thickBot="1">
      <c r="A12" s="1">
        <v>3</v>
      </c>
      <c r="B12" s="6" t="s">
        <v>8</v>
      </c>
      <c r="C12" s="17">
        <v>6797</v>
      </c>
      <c r="D12" s="17">
        <f>C12/C34*100</f>
        <v>0.37383621683688584</v>
      </c>
      <c r="E12" s="17">
        <v>5671.5</v>
      </c>
      <c r="F12" s="17">
        <v>3.12</v>
      </c>
      <c r="G12" s="29">
        <f t="shared" si="0"/>
        <v>83.441224069442399</v>
      </c>
      <c r="I12" s="19"/>
    </row>
    <row r="13" spans="1:9" ht="21" customHeight="1" thickBot="1">
      <c r="A13" s="1">
        <v>4</v>
      </c>
      <c r="B13" s="6" t="s">
        <v>9</v>
      </c>
      <c r="C13" s="17">
        <v>284</v>
      </c>
      <c r="D13" s="17">
        <f>C13/C34*100</f>
        <v>1.5620050843265496E-2</v>
      </c>
      <c r="E13" s="17">
        <v>46.8</v>
      </c>
      <c r="F13" s="17">
        <f>E13/E34*100</f>
        <v>1.1401691835657765E-2</v>
      </c>
      <c r="G13" s="29">
        <f t="shared" si="0"/>
        <v>16.47887323943662</v>
      </c>
    </row>
    <row r="14" spans="1:9" ht="49.5" customHeight="1" thickBot="1">
      <c r="A14" s="46">
        <v>5</v>
      </c>
      <c r="B14" s="6" t="s">
        <v>75</v>
      </c>
      <c r="C14" s="17">
        <v>20401</v>
      </c>
      <c r="D14" s="17"/>
      <c r="E14" s="17">
        <v>3215.5</v>
      </c>
      <c r="F14" s="17"/>
      <c r="G14" s="29">
        <f t="shared" si="0"/>
        <v>15.761482280280378</v>
      </c>
      <c r="I14" s="49"/>
    </row>
    <row r="15" spans="1:9" ht="63" customHeight="1" thickBot="1">
      <c r="A15" s="1">
        <v>6</v>
      </c>
      <c r="B15" s="6" t="s">
        <v>41</v>
      </c>
      <c r="C15" s="17">
        <v>1293</v>
      </c>
      <c r="D15" s="17">
        <f>C15/C34*100</f>
        <v>7.1115231480078464E-2</v>
      </c>
      <c r="E15" s="17">
        <v>2229.1999999999998</v>
      </c>
      <c r="F15" s="17">
        <f>E15/E34*100</f>
        <v>0.54309084273607466</v>
      </c>
      <c r="G15" s="29">
        <f t="shared" si="0"/>
        <v>172.40525908739363</v>
      </c>
    </row>
    <row r="16" spans="1:9" ht="42" customHeight="1" thickBot="1">
      <c r="A16" s="1">
        <v>7</v>
      </c>
      <c r="B16" s="6" t="s">
        <v>10</v>
      </c>
      <c r="C16" s="17">
        <v>35913</v>
      </c>
      <c r="D16" s="17">
        <f>C16/C34*100</f>
        <v>1.9752214293457526</v>
      </c>
      <c r="E16" s="17">
        <v>2003.2</v>
      </c>
      <c r="F16" s="17">
        <v>0.14000000000000001</v>
      </c>
      <c r="G16" s="29">
        <f t="shared" si="0"/>
        <v>5.5779244284799381</v>
      </c>
    </row>
    <row r="17" spans="1:9" ht="33.75" customHeight="1" thickBot="1">
      <c r="A17" s="1">
        <v>8</v>
      </c>
      <c r="B17" s="6" t="s">
        <v>11</v>
      </c>
      <c r="C17" s="17">
        <v>68196</v>
      </c>
      <c r="D17" s="17">
        <f>C17/C34*100</f>
        <v>3.7507922088286398</v>
      </c>
      <c r="E17" s="17">
        <v>10314.6</v>
      </c>
      <c r="F17" s="17">
        <f>E17/E34*100</f>
        <v>2.5129036454717011</v>
      </c>
      <c r="G17" s="29">
        <f t="shared" si="0"/>
        <v>15.124934013725147</v>
      </c>
    </row>
    <row r="18" spans="1:9" ht="36.75" customHeight="1" thickBot="1">
      <c r="A18" s="1">
        <v>9</v>
      </c>
      <c r="B18" s="6" t="s">
        <v>12</v>
      </c>
      <c r="C18" s="17">
        <v>10995</v>
      </c>
      <c r="D18" s="17">
        <f>C18/C34*100</f>
        <v>0.60472696838628215</v>
      </c>
      <c r="E18" s="17">
        <v>2346.6</v>
      </c>
      <c r="F18" s="17">
        <f>E18/E34*100</f>
        <v>0.57169252268278881</v>
      </c>
      <c r="G18" s="29">
        <f>E18/C18*100</f>
        <v>21.342428376534787</v>
      </c>
    </row>
    <row r="19" spans="1:9" ht="86.45" customHeight="1" thickBot="1">
      <c r="A19" s="1">
        <v>10</v>
      </c>
      <c r="B19" s="6" t="s">
        <v>40</v>
      </c>
      <c r="C19" s="17">
        <v>0</v>
      </c>
      <c r="D19" s="17">
        <v>0</v>
      </c>
      <c r="E19" s="17">
        <v>0</v>
      </c>
      <c r="F19" s="17">
        <f>E19/E34*100</f>
        <v>0</v>
      </c>
      <c r="G19" s="29">
        <v>0</v>
      </c>
    </row>
    <row r="20" spans="1:9" ht="34.5" customHeight="1" thickBot="1">
      <c r="A20" s="1"/>
      <c r="B20" s="4" t="s">
        <v>13</v>
      </c>
      <c r="C20" s="18">
        <f>C21+C22+C23+C24+C25</f>
        <v>57925.599999999999</v>
      </c>
      <c r="D20" s="18">
        <f>C20/C34*100</f>
        <v>3.1859183701642952</v>
      </c>
      <c r="E20" s="18">
        <f>E21+E22+E23+E24+E25+E26</f>
        <v>18180.700000000004</v>
      </c>
      <c r="F20" s="18">
        <f>E20/E34*100</f>
        <v>4.4292892896697271</v>
      </c>
      <c r="G20" s="30">
        <f t="shared" ref="G20:G25" si="1">E20/C20*100</f>
        <v>31.386295523913443</v>
      </c>
    </row>
    <row r="21" spans="1:9" ht="54" customHeight="1" thickBot="1">
      <c r="A21" s="1">
        <v>1</v>
      </c>
      <c r="B21" s="6" t="s">
        <v>14</v>
      </c>
      <c r="C21" s="17">
        <v>34972.699999999997</v>
      </c>
      <c r="D21" s="17">
        <f>C21/C34*100</f>
        <v>1.9235047610079972</v>
      </c>
      <c r="E21" s="17">
        <v>5906</v>
      </c>
      <c r="F21" s="17">
        <f>E21/E34*100</f>
        <v>1.4388545295169823</v>
      </c>
      <c r="G21" s="29">
        <f t="shared" si="1"/>
        <v>16.887457931472262</v>
      </c>
    </row>
    <row r="22" spans="1:9" ht="66" customHeight="1" thickBot="1">
      <c r="A22" s="1">
        <v>2</v>
      </c>
      <c r="B22" s="6" t="s">
        <v>15</v>
      </c>
      <c r="C22" s="17">
        <v>10000</v>
      </c>
      <c r="D22" s="17">
        <f>C22/C34*100</f>
        <v>0.55000179025582729</v>
      </c>
      <c r="E22" s="17">
        <v>8729.7000000000007</v>
      </c>
      <c r="F22" s="17">
        <f>E22/E34*100</f>
        <v>2.1267809661910602</v>
      </c>
      <c r="G22" s="29">
        <f t="shared" si="1"/>
        <v>87.296999999999997</v>
      </c>
    </row>
    <row r="23" spans="1:9" ht="39.75" customHeight="1" thickBot="1">
      <c r="A23" s="1">
        <v>3</v>
      </c>
      <c r="B23" s="6" t="s">
        <v>16</v>
      </c>
      <c r="C23" s="17">
        <v>1390.7</v>
      </c>
      <c r="D23" s="17">
        <f>C23/C34*100</f>
        <v>7.6488748970877901E-2</v>
      </c>
      <c r="E23" s="17">
        <v>126.2</v>
      </c>
      <c r="F23" s="17">
        <f>E23/E34*100</f>
        <v>3.0745587813248085E-2</v>
      </c>
      <c r="G23" s="29">
        <f t="shared" si="1"/>
        <v>9.0745667649385204</v>
      </c>
    </row>
    <row r="24" spans="1:9" ht="65.25" customHeight="1" thickBot="1">
      <c r="A24" s="1">
        <v>4</v>
      </c>
      <c r="B24" s="6" t="s">
        <v>17</v>
      </c>
      <c r="C24" s="17">
        <v>8822.9</v>
      </c>
      <c r="D24" s="17">
        <f>C24/C34*100</f>
        <v>0.48526107952481384</v>
      </c>
      <c r="E24" s="17">
        <v>1509.1</v>
      </c>
      <c r="F24" s="17">
        <f>E24/E34*100</f>
        <v>0.36765583652117811</v>
      </c>
      <c r="G24" s="29">
        <f t="shared" si="1"/>
        <v>17.104353443878999</v>
      </c>
    </row>
    <row r="25" spans="1:9" ht="39.75" customHeight="1" thickBot="1">
      <c r="A25" s="1">
        <v>5</v>
      </c>
      <c r="B25" s="6" t="s">
        <v>18</v>
      </c>
      <c r="C25" s="17">
        <v>2739.3</v>
      </c>
      <c r="D25" s="17">
        <f>C25/C34*100</f>
        <v>0.15066199040477879</v>
      </c>
      <c r="E25" s="17">
        <v>1905.3</v>
      </c>
      <c r="F25" s="17">
        <f>E25/E34*100</f>
        <v>0.46418041569399021</v>
      </c>
      <c r="G25" s="29">
        <f t="shared" si="1"/>
        <v>69.55426568831453</v>
      </c>
    </row>
    <row r="26" spans="1:9" ht="32.25" thickBot="1">
      <c r="A26" s="1">
        <v>6</v>
      </c>
      <c r="B26" s="6" t="s">
        <v>19</v>
      </c>
      <c r="C26" s="17"/>
      <c r="D26" s="17">
        <v>0</v>
      </c>
      <c r="E26" s="17">
        <v>4.4000000000000004</v>
      </c>
      <c r="F26" s="17">
        <f>E26/E34*100</f>
        <v>1.0719539332669696E-3</v>
      </c>
      <c r="G26" s="29">
        <v>0</v>
      </c>
    </row>
    <row r="27" spans="1:9" ht="49.5" customHeight="1" thickBot="1">
      <c r="A27" s="1"/>
      <c r="B27" s="4" t="s">
        <v>20</v>
      </c>
      <c r="C27" s="18">
        <f>C28+C29+C30+C31+C32</f>
        <v>1034672.5</v>
      </c>
      <c r="D27" s="18">
        <f>C27/C34*100</f>
        <v>56.907172732847243</v>
      </c>
      <c r="E27" s="18">
        <f>E28+E29+E30+E31+E32+E33</f>
        <v>227406.8</v>
      </c>
      <c r="F27" s="18">
        <f>E27/E34*100</f>
        <v>55.402184934467073</v>
      </c>
      <c r="G27" s="30">
        <f>E27/C27*100</f>
        <v>21.978626086998542</v>
      </c>
    </row>
    <row r="28" spans="1:9" ht="25.5" customHeight="1" thickBot="1">
      <c r="A28" s="1">
        <v>1</v>
      </c>
      <c r="B28" s="6" t="s">
        <v>21</v>
      </c>
      <c r="C28" s="17">
        <v>18998</v>
      </c>
      <c r="D28" s="17">
        <f>C28/C34*100</f>
        <v>1.0448934011280209</v>
      </c>
      <c r="E28" s="33">
        <v>4749.6000000000004</v>
      </c>
      <c r="F28" s="17">
        <f>E28/E34*100</f>
        <v>1.157125545782909</v>
      </c>
      <c r="G28" s="29">
        <f>E28/C28*100</f>
        <v>25.000526371196969</v>
      </c>
      <c r="H28" s="19"/>
    </row>
    <row r="29" spans="1:9" ht="28.5" customHeight="1" thickBot="1">
      <c r="A29" s="1">
        <v>2</v>
      </c>
      <c r="B29" s="6" t="s">
        <v>22</v>
      </c>
      <c r="C29" s="17">
        <v>108322</v>
      </c>
      <c r="D29" s="17">
        <f>C29/C34*100</f>
        <v>5.9577293924091723</v>
      </c>
      <c r="E29" s="17">
        <v>8012.4</v>
      </c>
      <c r="F29" s="17">
        <f>E29/E34*100</f>
        <v>1.9520281124791514</v>
      </c>
      <c r="G29" s="29">
        <f>E29/C29*100</f>
        <v>7.3968353612377911</v>
      </c>
      <c r="I29" s="19"/>
    </row>
    <row r="30" spans="1:9" ht="31.5" customHeight="1" thickBot="1">
      <c r="A30" s="1">
        <v>3</v>
      </c>
      <c r="B30" s="6" t="s">
        <v>23</v>
      </c>
      <c r="C30" s="17">
        <v>752767.5</v>
      </c>
      <c r="D30" s="17">
        <f>C30/C34*100</f>
        <v>41.402347264640348</v>
      </c>
      <c r="E30" s="17">
        <v>179339.3</v>
      </c>
      <c r="F30" s="17">
        <f>E30/E34*100</f>
        <v>43.691697278260236</v>
      </c>
      <c r="G30" s="29">
        <f>E30/C30*100</f>
        <v>23.823996120980247</v>
      </c>
    </row>
    <row r="31" spans="1:9" ht="32.25" thickBot="1">
      <c r="A31" s="1">
        <v>4</v>
      </c>
      <c r="B31" s="6" t="s">
        <v>27</v>
      </c>
      <c r="C31" s="17">
        <v>128598</v>
      </c>
      <c r="D31" s="17">
        <f>C31/C34*100</f>
        <v>7.0729130223318881</v>
      </c>
      <c r="E31" s="17">
        <v>9318.5</v>
      </c>
      <c r="F31" s="17">
        <v>0</v>
      </c>
      <c r="G31" s="29">
        <v>0</v>
      </c>
    </row>
    <row r="32" spans="1:9" ht="32.25" thickBot="1">
      <c r="A32" s="1">
        <v>5</v>
      </c>
      <c r="B32" s="6" t="s">
        <v>24</v>
      </c>
      <c r="C32" s="17">
        <v>25987</v>
      </c>
      <c r="D32" s="17">
        <f>C32/C34*100</f>
        <v>1.4292896523378185</v>
      </c>
      <c r="E32" s="17">
        <v>25987</v>
      </c>
      <c r="F32" s="17">
        <v>0</v>
      </c>
      <c r="G32" s="29">
        <v>0</v>
      </c>
    </row>
    <row r="33" spans="1:7" ht="36.75" customHeight="1" thickBot="1">
      <c r="A33" s="1">
        <v>6</v>
      </c>
      <c r="B33" s="6" t="s">
        <v>25</v>
      </c>
      <c r="C33" s="17"/>
      <c r="D33" s="17">
        <v>0</v>
      </c>
      <c r="E33" s="17"/>
      <c r="F33" s="17">
        <f>E33/E34*100</f>
        <v>0</v>
      </c>
      <c r="G33" s="29">
        <v>0</v>
      </c>
    </row>
    <row r="34" spans="1:7" ht="37.5" customHeight="1" thickBot="1">
      <c r="A34" s="1"/>
      <c r="B34" s="4" t="s">
        <v>26</v>
      </c>
      <c r="C34" s="18">
        <f>C9+C20+C27</f>
        <v>1818175.9</v>
      </c>
      <c r="D34" s="18">
        <f>D27+D20+D9</f>
        <v>100</v>
      </c>
      <c r="E34" s="18">
        <f>E9+E20+E27</f>
        <v>410465.4</v>
      </c>
      <c r="F34" s="18">
        <f>F27+F20+F9</f>
        <v>100</v>
      </c>
      <c r="G34" s="30">
        <f>E34/C34*100</f>
        <v>22.575670483807428</v>
      </c>
    </row>
  </sheetData>
  <mergeCells count="10">
    <mergeCell ref="F1:G1"/>
    <mergeCell ref="A3:G3"/>
    <mergeCell ref="A5:A7"/>
    <mergeCell ref="B5:B7"/>
    <mergeCell ref="C5:D5"/>
    <mergeCell ref="E5:G5"/>
    <mergeCell ref="C6:C7"/>
    <mergeCell ref="D6:D7"/>
    <mergeCell ref="E6:E7"/>
    <mergeCell ref="F6:F7"/>
  </mergeCells>
  <phoneticPr fontId="0" type="noConversion"/>
  <pageMargins left="0.6692913385826772" right="0.70866141732283472" top="0.59055118110236227" bottom="0.86614173228346458" header="0.31496062992125984" footer="0.31496062992125984"/>
  <pageSetup paperSize="9" scale="97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J2" sqref="J2"/>
    </sheetView>
  </sheetViews>
  <sheetFormatPr defaultRowHeight="15"/>
  <cols>
    <col min="1" max="1" width="5.42578125" customWidth="1"/>
    <col min="2" max="2" width="17" customWidth="1"/>
    <col min="3" max="3" width="14.28515625" customWidth="1"/>
    <col min="4" max="4" width="12.7109375" customWidth="1"/>
    <col min="5" max="5" width="13.28515625" customWidth="1"/>
    <col min="6" max="6" width="12.42578125" customWidth="1"/>
    <col min="7" max="7" width="12.140625" customWidth="1"/>
  </cols>
  <sheetData>
    <row r="1" spans="1:7">
      <c r="F1" s="68" t="s">
        <v>90</v>
      </c>
      <c r="G1" s="68"/>
    </row>
    <row r="2" spans="1:7" ht="35.450000000000003" customHeight="1">
      <c r="F2" s="68"/>
      <c r="G2" s="68"/>
    </row>
    <row r="3" spans="1:7">
      <c r="A3" s="61" t="s">
        <v>76</v>
      </c>
      <c r="B3" s="69"/>
      <c r="C3" s="69"/>
      <c r="D3" s="69"/>
      <c r="E3" s="69"/>
      <c r="F3" s="69"/>
      <c r="G3" s="69"/>
    </row>
    <row r="4" spans="1:7" ht="44.45" customHeight="1" thickBot="1">
      <c r="A4" s="70"/>
      <c r="B4" s="70"/>
      <c r="C4" s="70"/>
      <c r="D4" s="70"/>
      <c r="E4" s="70"/>
      <c r="F4" s="70"/>
      <c r="G4" s="70"/>
    </row>
    <row r="5" spans="1:7" ht="31.5">
      <c r="A5" s="71" t="s">
        <v>53</v>
      </c>
      <c r="B5" s="62" t="s">
        <v>52</v>
      </c>
      <c r="C5" s="62" t="s">
        <v>77</v>
      </c>
      <c r="D5" s="73" t="s">
        <v>78</v>
      </c>
      <c r="E5" s="9" t="s">
        <v>28</v>
      </c>
      <c r="F5" s="62" t="s">
        <v>79</v>
      </c>
      <c r="G5" s="9" t="s">
        <v>30</v>
      </c>
    </row>
    <row r="6" spans="1:7" ht="84" customHeight="1" thickBot="1">
      <c r="A6" s="72"/>
      <c r="B6" s="64"/>
      <c r="C6" s="64"/>
      <c r="D6" s="74"/>
      <c r="E6" s="2" t="s">
        <v>29</v>
      </c>
      <c r="F6" s="64"/>
      <c r="G6" s="2" t="s">
        <v>31</v>
      </c>
    </row>
    <row r="7" spans="1:7" ht="15.75" thickBot="1">
      <c r="A7" s="43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</row>
    <row r="8" spans="1:7" ht="95.25" thickBot="1">
      <c r="A8" s="42">
        <v>901</v>
      </c>
      <c r="B8" s="10" t="s">
        <v>51</v>
      </c>
      <c r="C8" s="26">
        <v>5018</v>
      </c>
      <c r="D8" s="26">
        <v>5018</v>
      </c>
      <c r="E8" s="26">
        <f t="shared" ref="E8:E15" si="0">D8-C8</f>
        <v>0</v>
      </c>
      <c r="F8" s="26">
        <v>939.2</v>
      </c>
      <c r="G8" s="29">
        <f t="shared" ref="G8:G16" si="1">F8/D8*100</f>
        <v>18.716620167397373</v>
      </c>
    </row>
    <row r="9" spans="1:7" ht="85.9" customHeight="1" thickBot="1">
      <c r="A9" s="42">
        <v>902</v>
      </c>
      <c r="B9" s="10" t="s">
        <v>50</v>
      </c>
      <c r="C9" s="26">
        <v>138241.4</v>
      </c>
      <c r="D9" s="26">
        <v>138241.4</v>
      </c>
      <c r="E9" s="26">
        <f t="shared" si="0"/>
        <v>0</v>
      </c>
      <c r="F9" s="26">
        <v>22311.1</v>
      </c>
      <c r="G9" s="29">
        <f t="shared" si="1"/>
        <v>16.139231807548246</v>
      </c>
    </row>
    <row r="10" spans="1:7" ht="95.25" thickBot="1">
      <c r="A10" s="42">
        <v>903</v>
      </c>
      <c r="B10" s="10" t="s">
        <v>49</v>
      </c>
      <c r="C10" s="26">
        <v>10036.9</v>
      </c>
      <c r="D10" s="26">
        <v>10036.9</v>
      </c>
      <c r="E10" s="26">
        <f t="shared" si="0"/>
        <v>0</v>
      </c>
      <c r="F10" s="26">
        <v>1831.7</v>
      </c>
      <c r="G10" s="29">
        <f t="shared" si="1"/>
        <v>18.249658759178633</v>
      </c>
    </row>
    <row r="11" spans="1:7" ht="111" thickBot="1">
      <c r="A11" s="42">
        <v>904</v>
      </c>
      <c r="B11" s="10" t="s">
        <v>48</v>
      </c>
      <c r="C11" s="26">
        <v>46623.4</v>
      </c>
      <c r="D11" s="26">
        <v>46623.4</v>
      </c>
      <c r="E11" s="26">
        <f t="shared" si="0"/>
        <v>0</v>
      </c>
      <c r="F11" s="26">
        <v>6158.5</v>
      </c>
      <c r="G11" s="29">
        <f t="shared" si="1"/>
        <v>13.209032374301316</v>
      </c>
    </row>
    <row r="12" spans="1:7" ht="95.25" thickBot="1">
      <c r="A12" s="42">
        <v>905</v>
      </c>
      <c r="B12" s="10" t="s">
        <v>47</v>
      </c>
      <c r="C12" s="26">
        <v>313578.2</v>
      </c>
      <c r="D12" s="26">
        <v>313578.2</v>
      </c>
      <c r="E12" s="26">
        <f t="shared" si="0"/>
        <v>0</v>
      </c>
      <c r="F12" s="26">
        <v>21364.3</v>
      </c>
      <c r="G12" s="29">
        <f t="shared" si="1"/>
        <v>6.8130692758616513</v>
      </c>
    </row>
    <row r="13" spans="1:7" ht="63.75" thickBot="1">
      <c r="A13" s="42">
        <v>906</v>
      </c>
      <c r="B13" s="10" t="s">
        <v>46</v>
      </c>
      <c r="C13" s="26">
        <v>1156890.5</v>
      </c>
      <c r="D13" s="26">
        <v>1156890.5</v>
      </c>
      <c r="E13" s="26">
        <f t="shared" si="0"/>
        <v>0</v>
      </c>
      <c r="F13" s="26">
        <v>272825.2</v>
      </c>
      <c r="G13" s="29">
        <f t="shared" si="1"/>
        <v>23.582629470982777</v>
      </c>
    </row>
    <row r="14" spans="1:7" ht="48" thickBot="1">
      <c r="A14" s="42">
        <v>907</v>
      </c>
      <c r="B14" s="10" t="s">
        <v>45</v>
      </c>
      <c r="C14" s="26">
        <v>186720.7</v>
      </c>
      <c r="D14" s="26">
        <v>186720.7</v>
      </c>
      <c r="E14" s="26">
        <f t="shared" si="0"/>
        <v>0</v>
      </c>
      <c r="F14" s="26">
        <v>33771.9</v>
      </c>
      <c r="G14" s="29">
        <f t="shared" si="1"/>
        <v>18.086853787501866</v>
      </c>
    </row>
    <row r="15" spans="1:7" ht="95.25" thickBot="1">
      <c r="A15" s="42">
        <v>910</v>
      </c>
      <c r="B15" s="10" t="s">
        <v>44</v>
      </c>
      <c r="C15" s="26">
        <v>2381</v>
      </c>
      <c r="D15" s="26">
        <v>2381</v>
      </c>
      <c r="E15" s="26">
        <f t="shared" si="0"/>
        <v>0</v>
      </c>
      <c r="F15" s="26">
        <v>320.39999999999998</v>
      </c>
      <c r="G15" s="29">
        <f t="shared" si="1"/>
        <v>13.456530869382611</v>
      </c>
    </row>
    <row r="16" spans="1:7" ht="16.5" thickBot="1">
      <c r="A16" s="42"/>
      <c r="B16" s="5" t="s">
        <v>32</v>
      </c>
      <c r="C16" s="27">
        <f>C8+C9+C10+C11+C12+C13+C14+C15</f>
        <v>1859490.0999999999</v>
      </c>
      <c r="D16" s="27">
        <f>SUM(D8:D15)</f>
        <v>1859490.0999999999</v>
      </c>
      <c r="E16" s="27">
        <f>SUM(E8:E15)</f>
        <v>0</v>
      </c>
      <c r="F16" s="27">
        <f>SUM(F8:F15)</f>
        <v>359522.30000000005</v>
      </c>
      <c r="G16" s="30">
        <f t="shared" si="1"/>
        <v>19.334456257659024</v>
      </c>
    </row>
  </sheetData>
  <mergeCells count="7">
    <mergeCell ref="F1:G2"/>
    <mergeCell ref="A3:G4"/>
    <mergeCell ref="A5:A6"/>
    <mergeCell ref="B5:B6"/>
    <mergeCell ref="C5:C6"/>
    <mergeCell ref="D5:D6"/>
    <mergeCell ref="F5:F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workbookViewId="0">
      <selection activeCell="B2" sqref="B2"/>
    </sheetView>
  </sheetViews>
  <sheetFormatPr defaultRowHeight="15"/>
  <cols>
    <col min="1" max="1" width="3.85546875" customWidth="1"/>
    <col min="2" max="2" width="42.140625" customWidth="1"/>
    <col min="3" max="3" width="16.28515625" customWidth="1"/>
    <col min="4" max="4" width="16.140625" customWidth="1"/>
    <col min="5" max="5" width="16.140625" hidden="1" customWidth="1"/>
    <col min="6" max="6" width="16" customWidth="1"/>
    <col min="7" max="7" width="13.7109375" customWidth="1"/>
    <col min="8" max="8" width="14.7109375" customWidth="1"/>
  </cols>
  <sheetData>
    <row r="1" spans="1:8">
      <c r="G1" s="68" t="s">
        <v>88</v>
      </c>
      <c r="H1" s="68"/>
    </row>
    <row r="2" spans="1:8">
      <c r="G2" s="68"/>
      <c r="H2" s="68"/>
    </row>
    <row r="3" spans="1:8">
      <c r="G3" s="75"/>
      <c r="H3" s="75"/>
    </row>
    <row r="4" spans="1:8">
      <c r="A4" s="78" t="s">
        <v>80</v>
      </c>
      <c r="B4" s="78"/>
      <c r="C4" s="78"/>
      <c r="D4" s="78"/>
      <c r="E4" s="78"/>
      <c r="F4" s="78"/>
      <c r="G4" s="78"/>
      <c r="H4" s="78"/>
    </row>
    <row r="5" spans="1:8">
      <c r="A5" s="78"/>
      <c r="B5" s="78"/>
      <c r="C5" s="78"/>
      <c r="D5" s="78"/>
      <c r="E5" s="78"/>
      <c r="F5" s="78"/>
      <c r="G5" s="78"/>
      <c r="H5" s="78"/>
    </row>
    <row r="6" spans="1:8" ht="35.25" customHeight="1" thickBot="1">
      <c r="A6" s="79"/>
      <c r="B6" s="79"/>
      <c r="C6" s="79"/>
      <c r="D6" s="79"/>
      <c r="E6" s="79"/>
      <c r="F6" s="79"/>
      <c r="G6" s="79"/>
      <c r="H6" s="79"/>
    </row>
    <row r="7" spans="1:8" ht="78.599999999999994" customHeight="1">
      <c r="A7" s="62" t="s">
        <v>33</v>
      </c>
      <c r="B7" s="62" t="s">
        <v>34</v>
      </c>
      <c r="C7" s="9" t="s">
        <v>82</v>
      </c>
      <c r="D7" s="15" t="s">
        <v>83</v>
      </c>
      <c r="E7" s="15" t="s">
        <v>42</v>
      </c>
      <c r="F7" s="9" t="s">
        <v>85</v>
      </c>
      <c r="G7" s="62" t="s">
        <v>84</v>
      </c>
      <c r="H7" s="9" t="s">
        <v>36</v>
      </c>
    </row>
    <row r="8" spans="1:8" ht="48.6" customHeight="1">
      <c r="A8" s="63"/>
      <c r="B8" s="63"/>
      <c r="C8" s="11" t="s">
        <v>81</v>
      </c>
      <c r="D8" s="11" t="s">
        <v>35</v>
      </c>
      <c r="E8" s="11" t="s">
        <v>43</v>
      </c>
      <c r="F8" s="11" t="s">
        <v>29</v>
      </c>
      <c r="G8" s="63"/>
      <c r="H8" s="11" t="s">
        <v>37</v>
      </c>
    </row>
    <row r="9" spans="1:8" ht="16.5" thickBot="1">
      <c r="A9" s="64"/>
      <c r="B9" s="64"/>
      <c r="C9" s="2" t="s">
        <v>35</v>
      </c>
      <c r="D9" s="12"/>
      <c r="E9" s="12"/>
      <c r="F9" s="12"/>
      <c r="G9" s="64"/>
      <c r="H9" s="12"/>
    </row>
    <row r="10" spans="1:8" ht="15.75" thickBot="1">
      <c r="A10" s="31">
        <v>1</v>
      </c>
      <c r="B10" s="32">
        <v>2</v>
      </c>
      <c r="C10" s="32">
        <v>3</v>
      </c>
      <c r="D10" s="32">
        <v>4</v>
      </c>
      <c r="E10" s="32">
        <v>5</v>
      </c>
      <c r="F10" s="32">
        <v>5</v>
      </c>
      <c r="G10" s="32">
        <v>6</v>
      </c>
      <c r="H10" s="32">
        <v>7</v>
      </c>
    </row>
    <row r="11" spans="1:8" ht="49.15" customHeight="1" thickBot="1">
      <c r="A11" s="13">
        <v>1</v>
      </c>
      <c r="B11" s="44" t="s">
        <v>55</v>
      </c>
      <c r="C11" s="34">
        <v>17538.599999999999</v>
      </c>
      <c r="D11" s="20">
        <v>17538.599999999999</v>
      </c>
      <c r="E11" s="34">
        <v>21450.799999999999</v>
      </c>
      <c r="F11" s="20">
        <f>D11-C11</f>
        <v>0</v>
      </c>
      <c r="G11" s="25">
        <v>3092</v>
      </c>
      <c r="H11" s="14">
        <f>G11/D11*100</f>
        <v>17.629685379676829</v>
      </c>
    </row>
    <row r="12" spans="1:8" ht="112.9" customHeight="1" thickBot="1">
      <c r="A12" s="13">
        <v>2</v>
      </c>
      <c r="B12" s="48" t="s">
        <v>56</v>
      </c>
      <c r="C12" s="20">
        <v>12147.4</v>
      </c>
      <c r="D12" s="20">
        <v>12147.4</v>
      </c>
      <c r="E12" s="20">
        <v>7951.2</v>
      </c>
      <c r="F12" s="38">
        <f t="shared" ref="F12" si="0">D12-C12</f>
        <v>0</v>
      </c>
      <c r="G12" s="20">
        <v>2634.5</v>
      </c>
      <c r="H12" s="14">
        <f>G12/D12*100</f>
        <v>21.687768575991569</v>
      </c>
    </row>
    <row r="13" spans="1:8" ht="61.9" customHeight="1" thickBot="1">
      <c r="A13" s="13">
        <v>3</v>
      </c>
      <c r="B13" s="44" t="s">
        <v>57</v>
      </c>
      <c r="C13" s="20">
        <v>9568.1</v>
      </c>
      <c r="D13" s="20">
        <v>9568.1</v>
      </c>
      <c r="E13" s="20">
        <v>6507.2</v>
      </c>
      <c r="F13" s="38">
        <f>D13-C13</f>
        <v>0</v>
      </c>
      <c r="G13" s="20">
        <v>1630.7</v>
      </c>
      <c r="H13" s="14">
        <f>G13/D13*100</f>
        <v>17.043091104817048</v>
      </c>
    </row>
    <row r="14" spans="1:8" ht="65.45" customHeight="1" thickBot="1">
      <c r="A14" s="80">
        <v>4</v>
      </c>
      <c r="B14" s="81" t="s">
        <v>58</v>
      </c>
      <c r="C14" s="76">
        <v>150679.4</v>
      </c>
      <c r="D14" s="76">
        <v>150679.4</v>
      </c>
      <c r="E14" s="39">
        <v>99371.5</v>
      </c>
      <c r="F14" s="76">
        <f>D14-C14</f>
        <v>0</v>
      </c>
      <c r="G14" s="76">
        <v>18123.599999999999</v>
      </c>
      <c r="H14" s="77">
        <f>G14/D14*100</f>
        <v>12.02792153406504</v>
      </c>
    </row>
    <row r="15" spans="1:8" ht="15.75" hidden="1" customHeight="1" thickBot="1">
      <c r="A15" s="80"/>
      <c r="B15" s="81"/>
      <c r="C15" s="76"/>
      <c r="D15" s="76"/>
      <c r="E15" s="20"/>
      <c r="F15" s="76"/>
      <c r="G15" s="76"/>
      <c r="H15" s="77"/>
    </row>
    <row r="16" spans="1:8" ht="80.45" customHeight="1" thickBot="1">
      <c r="A16" s="16">
        <v>5</v>
      </c>
      <c r="B16" s="22" t="s">
        <v>59</v>
      </c>
      <c r="C16" s="23">
        <v>3566.1</v>
      </c>
      <c r="D16" s="23">
        <v>3566.1</v>
      </c>
      <c r="E16" s="40">
        <v>1357.5</v>
      </c>
      <c r="F16" s="23">
        <f t="shared" ref="F16:F29" si="1">D16-C16</f>
        <v>0</v>
      </c>
      <c r="G16" s="50">
        <v>0</v>
      </c>
      <c r="H16" s="24">
        <f t="shared" ref="H16:H24" si="2">G16/D16*100</f>
        <v>0</v>
      </c>
    </row>
    <row r="17" spans="1:8" ht="46.9" customHeight="1" thickBot="1">
      <c r="A17" s="13">
        <v>6</v>
      </c>
      <c r="B17" s="48" t="s">
        <v>60</v>
      </c>
      <c r="C17" s="20">
        <v>4377.6000000000004</v>
      </c>
      <c r="D17" s="20">
        <v>4377.6000000000004</v>
      </c>
      <c r="E17" s="37">
        <v>1675.8</v>
      </c>
      <c r="F17" s="20">
        <f t="shared" si="1"/>
        <v>0</v>
      </c>
      <c r="G17" s="20">
        <v>1072.0999999999999</v>
      </c>
      <c r="H17" s="14">
        <f t="shared" si="2"/>
        <v>24.490588450292393</v>
      </c>
    </row>
    <row r="18" spans="1:8" ht="34.15" customHeight="1" thickBot="1">
      <c r="A18" s="13">
        <v>7</v>
      </c>
      <c r="B18" s="44" t="s">
        <v>61</v>
      </c>
      <c r="C18" s="20">
        <v>12620.5</v>
      </c>
      <c r="D18" s="20">
        <v>12620.5</v>
      </c>
      <c r="E18" s="20">
        <v>11522.9</v>
      </c>
      <c r="F18" s="20">
        <f t="shared" si="1"/>
        <v>0</v>
      </c>
      <c r="G18" s="20">
        <v>1851.5</v>
      </c>
      <c r="H18" s="14">
        <f t="shared" si="2"/>
        <v>14.670575650726992</v>
      </c>
    </row>
    <row r="19" spans="1:8" ht="48" customHeight="1" thickBot="1">
      <c r="A19" s="13">
        <v>8</v>
      </c>
      <c r="B19" s="48" t="s">
        <v>62</v>
      </c>
      <c r="C19" s="20">
        <v>7003.9</v>
      </c>
      <c r="D19" s="20">
        <v>7003.9</v>
      </c>
      <c r="E19" s="20">
        <v>100</v>
      </c>
      <c r="F19" s="20">
        <f t="shared" si="1"/>
        <v>0</v>
      </c>
      <c r="G19" s="51">
        <v>0</v>
      </c>
      <c r="H19" s="14">
        <f t="shared" si="2"/>
        <v>0</v>
      </c>
    </row>
    <row r="20" spans="1:8" ht="47.45" customHeight="1" thickBot="1">
      <c r="A20" s="13">
        <v>9</v>
      </c>
      <c r="B20" s="44" t="s">
        <v>63</v>
      </c>
      <c r="C20" s="20">
        <v>44596.4</v>
      </c>
      <c r="D20" s="20">
        <v>44596.4</v>
      </c>
      <c r="E20" s="20">
        <v>40550</v>
      </c>
      <c r="F20" s="20">
        <f t="shared" si="1"/>
        <v>0</v>
      </c>
      <c r="G20" s="20">
        <v>8124.2</v>
      </c>
      <c r="H20" s="14">
        <f t="shared" si="2"/>
        <v>18.217165511117489</v>
      </c>
    </row>
    <row r="21" spans="1:8" ht="48.6" customHeight="1" thickBot="1">
      <c r="A21" s="13">
        <v>10</v>
      </c>
      <c r="B21" s="44" t="s">
        <v>64</v>
      </c>
      <c r="C21" s="20">
        <v>1113015.5</v>
      </c>
      <c r="D21" s="20">
        <v>1113015.5</v>
      </c>
      <c r="E21" s="37">
        <v>1004567.5</v>
      </c>
      <c r="F21" s="20">
        <f t="shared" si="1"/>
        <v>0</v>
      </c>
      <c r="G21" s="20">
        <v>263957.2</v>
      </c>
      <c r="H21" s="14">
        <f t="shared" si="2"/>
        <v>23.715500817374064</v>
      </c>
    </row>
    <row r="22" spans="1:8" ht="81" hidden="1" customHeight="1" thickBot="1">
      <c r="A22" s="13">
        <v>11</v>
      </c>
      <c r="B22" s="44" t="s">
        <v>65</v>
      </c>
      <c r="C22" s="20"/>
      <c r="D22" s="20"/>
      <c r="E22" s="20">
        <v>50</v>
      </c>
      <c r="F22" s="20">
        <f t="shared" si="1"/>
        <v>0</v>
      </c>
      <c r="G22" s="20">
        <v>0</v>
      </c>
      <c r="H22" s="14" t="e">
        <f t="shared" si="2"/>
        <v>#DIV/0!</v>
      </c>
    </row>
    <row r="23" spans="1:8" ht="62.45" customHeight="1" thickBot="1">
      <c r="A23" s="13">
        <v>11</v>
      </c>
      <c r="B23" s="48" t="s">
        <v>66</v>
      </c>
      <c r="C23" s="20">
        <v>333.9</v>
      </c>
      <c r="D23" s="20">
        <v>333.9</v>
      </c>
      <c r="E23" s="37">
        <v>346.5</v>
      </c>
      <c r="F23" s="20">
        <f t="shared" si="1"/>
        <v>0</v>
      </c>
      <c r="G23" s="20">
        <v>0.7</v>
      </c>
      <c r="H23" s="14">
        <f t="shared" si="2"/>
        <v>0.20964360587002098</v>
      </c>
    </row>
    <row r="24" spans="1:8" ht="46.9" customHeight="1" thickBot="1">
      <c r="A24" s="13">
        <v>12</v>
      </c>
      <c r="B24" s="44" t="s">
        <v>67</v>
      </c>
      <c r="C24" s="20">
        <v>183280.1</v>
      </c>
      <c r="D24" s="20">
        <v>183280.1</v>
      </c>
      <c r="E24" s="20">
        <v>148751.5</v>
      </c>
      <c r="F24" s="20">
        <f t="shared" si="1"/>
        <v>0</v>
      </c>
      <c r="G24" s="20">
        <v>33095</v>
      </c>
      <c r="H24" s="14">
        <f t="shared" si="2"/>
        <v>18.057061295798071</v>
      </c>
    </row>
    <row r="25" spans="1:8" ht="68.25" customHeight="1" thickBot="1">
      <c r="A25" s="13">
        <v>13</v>
      </c>
      <c r="B25" s="44" t="s">
        <v>68</v>
      </c>
      <c r="C25" s="20">
        <v>23063.1</v>
      </c>
      <c r="D25" s="20">
        <v>23063.1</v>
      </c>
      <c r="E25" s="20">
        <v>15505.9</v>
      </c>
      <c r="F25" s="20">
        <f t="shared" si="1"/>
        <v>0</v>
      </c>
      <c r="G25" s="20">
        <v>3507.8</v>
      </c>
      <c r="H25" s="14">
        <f t="shared" ref="H25:H32" si="3">G25/D25*100</f>
        <v>15.209577203411511</v>
      </c>
    </row>
    <row r="26" spans="1:8" ht="115.5" customHeight="1" thickBot="1">
      <c r="A26" s="13">
        <v>14</v>
      </c>
      <c r="B26" s="41" t="s">
        <v>69</v>
      </c>
      <c r="C26" s="20">
        <v>100</v>
      </c>
      <c r="D26" s="20">
        <v>100</v>
      </c>
      <c r="E26" s="20">
        <v>100</v>
      </c>
      <c r="F26" s="20">
        <f t="shared" si="1"/>
        <v>0</v>
      </c>
      <c r="G26" s="51">
        <v>0</v>
      </c>
      <c r="H26" s="14">
        <f t="shared" si="3"/>
        <v>0</v>
      </c>
    </row>
    <row r="27" spans="1:8" ht="33" customHeight="1" thickBot="1">
      <c r="A27" s="13">
        <v>15</v>
      </c>
      <c r="B27" s="48" t="s">
        <v>70</v>
      </c>
      <c r="C27" s="20">
        <v>2999</v>
      </c>
      <c r="D27" s="20">
        <v>2999</v>
      </c>
      <c r="E27" s="20">
        <v>500</v>
      </c>
      <c r="F27" s="20">
        <f t="shared" si="1"/>
        <v>0</v>
      </c>
      <c r="G27" s="20">
        <v>681.1</v>
      </c>
      <c r="H27" s="14">
        <f t="shared" si="3"/>
        <v>22.710903634544849</v>
      </c>
    </row>
    <row r="28" spans="1:8" ht="69" customHeight="1" thickBot="1">
      <c r="A28" s="1">
        <v>16</v>
      </c>
      <c r="B28" s="10" t="s">
        <v>71</v>
      </c>
      <c r="C28" s="35">
        <v>147158.39999999999</v>
      </c>
      <c r="D28" s="35">
        <v>147158.39999999999</v>
      </c>
      <c r="E28" s="35">
        <v>1402.1</v>
      </c>
      <c r="F28" s="35">
        <f t="shared" si="1"/>
        <v>0</v>
      </c>
      <c r="G28" s="35">
        <v>105.8</v>
      </c>
      <c r="H28" s="36">
        <f t="shared" si="3"/>
        <v>7.18953182421119E-2</v>
      </c>
    </row>
    <row r="29" spans="1:8" ht="69" customHeight="1" thickBot="1">
      <c r="A29" s="42">
        <v>17</v>
      </c>
      <c r="B29" s="10" t="s">
        <v>54</v>
      </c>
      <c r="C29" s="35">
        <v>150</v>
      </c>
      <c r="D29" s="35">
        <v>150</v>
      </c>
      <c r="E29" s="35"/>
      <c r="F29" s="35">
        <f t="shared" si="1"/>
        <v>0</v>
      </c>
      <c r="G29" s="35">
        <v>42</v>
      </c>
      <c r="H29" s="36">
        <f t="shared" si="3"/>
        <v>28.000000000000004</v>
      </c>
    </row>
    <row r="30" spans="1:8" ht="69" customHeight="1" thickBot="1">
      <c r="A30" s="45">
        <v>18</v>
      </c>
      <c r="B30" s="3" t="s">
        <v>86</v>
      </c>
      <c r="C30" s="52">
        <v>8697.7000000000007</v>
      </c>
      <c r="D30" s="52">
        <v>8697.7000000000007</v>
      </c>
      <c r="E30" s="52"/>
      <c r="F30" s="52">
        <f>D30-C30</f>
        <v>0</v>
      </c>
      <c r="G30" s="52">
        <v>68.2</v>
      </c>
      <c r="H30" s="53">
        <f>G30/D30*100</f>
        <v>0.78411534083723278</v>
      </c>
    </row>
    <row r="31" spans="1:8" ht="54.75" customHeight="1" thickBot="1">
      <c r="A31" s="54">
        <v>19</v>
      </c>
      <c r="B31" s="55" t="s">
        <v>87</v>
      </c>
      <c r="C31" s="54">
        <v>51.2</v>
      </c>
      <c r="D31" s="54">
        <v>51.2</v>
      </c>
      <c r="E31" s="56"/>
      <c r="F31" s="47">
        <f>D31-C31</f>
        <v>0</v>
      </c>
      <c r="G31" s="57">
        <v>0</v>
      </c>
      <c r="H31" s="58">
        <f>G31/D31*100</f>
        <v>0</v>
      </c>
    </row>
    <row r="32" spans="1:8" ht="21" customHeight="1" thickBot="1">
      <c r="A32" s="1"/>
      <c r="B32" s="4" t="s">
        <v>38</v>
      </c>
      <c r="C32" s="21">
        <f>SUM(C11:C31)</f>
        <v>1740946.9</v>
      </c>
      <c r="D32" s="21">
        <f>SUM(D11:D31)</f>
        <v>1740946.9</v>
      </c>
      <c r="E32" s="21">
        <f>SUM(E11:E28)</f>
        <v>1361710.4</v>
      </c>
      <c r="F32" s="21">
        <f>SUM(F11:F30)</f>
        <v>0</v>
      </c>
      <c r="G32" s="21">
        <f>SUM(G11:G30)</f>
        <v>337986.39999999997</v>
      </c>
      <c r="H32" s="7">
        <f t="shared" si="3"/>
        <v>19.413940769819</v>
      </c>
    </row>
  </sheetData>
  <mergeCells count="12">
    <mergeCell ref="B7:B9"/>
    <mergeCell ref="G7:G9"/>
    <mergeCell ref="G1:H3"/>
    <mergeCell ref="C14:C15"/>
    <mergeCell ref="D14:D15"/>
    <mergeCell ref="F14:F15"/>
    <mergeCell ref="G14:G15"/>
    <mergeCell ref="H14:H15"/>
    <mergeCell ref="A4:H6"/>
    <mergeCell ref="A14:A15"/>
    <mergeCell ref="B14:B15"/>
    <mergeCell ref="A7:A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1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</vt:lpstr>
      <vt:lpstr>Приложение 2 </vt:lpstr>
      <vt:lpstr>Приложение 3</vt:lpstr>
      <vt:lpstr>'Приложение 1'!Заголовки_для_печати</vt:lpstr>
      <vt:lpstr>'Приложение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419_1</dc:creator>
  <cp:lastModifiedBy>Воронина Оксана Юрьевна</cp:lastModifiedBy>
  <cp:lastPrinted>2021-06-03T07:04:56Z</cp:lastPrinted>
  <dcterms:created xsi:type="dcterms:W3CDTF">2013-11-14T03:06:29Z</dcterms:created>
  <dcterms:modified xsi:type="dcterms:W3CDTF">2021-06-03T07:05:12Z</dcterms:modified>
</cp:coreProperties>
</file>