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 activeTab="2"/>
  </bookViews>
  <sheets>
    <sheet name="Приложение 1" sheetId="2" r:id="rId1"/>
    <sheet name="Приложение 2 " sheetId="5" r:id="rId2"/>
    <sheet name="Приложение 3" sheetId="4" r:id="rId3"/>
  </sheets>
  <definedNames>
    <definedName name="_xlnm.Print_Titles" localSheetId="0">'Приложение 1'!$8:$8</definedName>
    <definedName name="_xlnm.Print_Titles" localSheetId="2">'Приложение 3'!$10:$10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2" i="4"/>
  <c r="G32" i="2"/>
  <c r="G31"/>
  <c r="D32" i="4" l="1"/>
  <c r="C32"/>
  <c r="F31"/>
  <c r="H31"/>
  <c r="E15" i="5"/>
  <c r="E9" i="2"/>
  <c r="C9"/>
  <c r="G14"/>
  <c r="H30" i="4"/>
  <c r="F30"/>
  <c r="H29"/>
  <c r="F29"/>
  <c r="F11"/>
  <c r="E11" i="5" l="1"/>
  <c r="E10"/>
  <c r="E8" l="1"/>
  <c r="G8"/>
  <c r="E9"/>
  <c r="G9"/>
  <c r="G10"/>
  <c r="G11"/>
  <c r="E12"/>
  <c r="G12"/>
  <c r="E13"/>
  <c r="G13"/>
  <c r="E14"/>
  <c r="G14"/>
  <c r="G15"/>
  <c r="C16"/>
  <c r="D16"/>
  <c r="F16"/>
  <c r="E16" l="1"/>
  <c r="G16"/>
  <c r="F28" i="4"/>
  <c r="F27"/>
  <c r="F26"/>
  <c r="F25"/>
  <c r="F24"/>
  <c r="F23"/>
  <c r="F22"/>
  <c r="F21"/>
  <c r="F20"/>
  <c r="F19"/>
  <c r="F18"/>
  <c r="F17"/>
  <c r="F16"/>
  <c r="F14"/>
  <c r="F13"/>
  <c r="F12"/>
  <c r="G28" i="2"/>
  <c r="E32" i="4"/>
  <c r="H28"/>
  <c r="G29" i="2"/>
  <c r="E27"/>
  <c r="G18"/>
  <c r="E20"/>
  <c r="G25"/>
  <c r="C20"/>
  <c r="C27"/>
  <c r="H27" i="4"/>
  <c r="H25"/>
  <c r="H24"/>
  <c r="H23"/>
  <c r="H22"/>
  <c r="H21"/>
  <c r="H20"/>
  <c r="H19"/>
  <c r="H18"/>
  <c r="H17"/>
  <c r="H16"/>
  <c r="H14"/>
  <c r="H13"/>
  <c r="H12"/>
  <c r="H11"/>
  <c r="G30" i="2"/>
  <c r="G21"/>
  <c r="G22"/>
  <c r="G23"/>
  <c r="G24"/>
  <c r="G11"/>
  <c r="G12"/>
  <c r="G13"/>
  <c r="G15"/>
  <c r="G16"/>
  <c r="G17"/>
  <c r="G10"/>
  <c r="F32" i="4" l="1"/>
  <c r="C34" i="2"/>
  <c r="D14" s="1"/>
  <c r="G20"/>
  <c r="H32" i="4"/>
  <c r="E34" i="2"/>
  <c r="G27"/>
  <c r="G9"/>
  <c r="F29" l="1"/>
  <c r="F14"/>
  <c r="F28"/>
  <c r="F23"/>
  <c r="F26"/>
  <c r="F33"/>
  <c r="F19"/>
  <c r="F13"/>
  <c r="F30"/>
  <c r="F9"/>
  <c r="F20"/>
  <c r="F11"/>
  <c r="F27"/>
  <c r="F25"/>
  <c r="F17"/>
  <c r="F10"/>
  <c r="F24"/>
  <c r="F18"/>
  <c r="F15"/>
  <c r="F22"/>
  <c r="F21"/>
  <c r="D32"/>
  <c r="D24"/>
  <c r="D25"/>
  <c r="D21"/>
  <c r="D16"/>
  <c r="D11"/>
  <c r="D15"/>
  <c r="D10"/>
  <c r="D20"/>
  <c r="D28"/>
  <c r="D29"/>
  <c r="D30"/>
  <c r="D22"/>
  <c r="D31"/>
  <c r="D23"/>
  <c r="D18"/>
  <c r="D13"/>
  <c r="D17"/>
  <c r="D12"/>
  <c r="G34"/>
  <c r="D27"/>
  <c r="D9"/>
  <c r="F34" l="1"/>
  <c r="D34"/>
</calcChain>
</file>

<file path=xl/sharedStrings.xml><?xml version="1.0" encoding="utf-8"?>
<sst xmlns="http://schemas.openxmlformats.org/spreadsheetml/2006/main" count="95" uniqueCount="90">
  <si>
    <t>№ п/п</t>
  </si>
  <si>
    <t>Наименование вида дохода</t>
  </si>
  <si>
    <t>сумма тыс. руб.</t>
  </si>
  <si>
    <t>уд.вес (%)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</si>
  <si>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</si>
  <si>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</si>
  <si>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</si>
  <si>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</si>
  <si>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</si>
  <si>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</si>
  <si>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</si>
  <si>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</si>
  <si>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</si>
  <si>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</si>
  <si>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</si>
  <si>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</si>
  <si>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</si>
  <si>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</si>
  <si>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</si>
  <si>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</si>
  <si>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</si>
  <si>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</si>
  <si>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</si>
  <si>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</si>
  <si>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</si>
  <si>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</si>
  <si>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</si>
  <si>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Иные межбюджетные трансферты</t>
  </si>
  <si>
    <t>Отклонения (гр.4-гр.3)</t>
  </si>
  <si>
    <t>(тыс.руб.)</t>
  </si>
  <si>
    <t xml:space="preserve">Итого расходов </t>
  </si>
  <si>
    <t>№    п/п</t>
  </si>
  <si>
    <t>Наименование программы</t>
  </si>
  <si>
    <t>(тыс. руб.)</t>
  </si>
  <si>
    <t>%                       исполнения</t>
  </si>
  <si>
    <t>(гр.6/гр.4)</t>
  </si>
  <si>
    <t>Итого</t>
  </si>
  <si>
    <t xml:space="preserve">    % исполнения</t>
  </si>
  <si>
    <t>Задолженность и перерасчеты по отмененным налогам, сборам и иным обязательным платежам</t>
  </si>
  <si>
    <t>Налог, взим.в связи с прим.патентной системы налогообложения</t>
  </si>
  <si>
    <t>Предусмотрено ассигнований в муниципальных программах на 2019 год</t>
  </si>
  <si>
    <t>по состоянию на 28.05.2019</t>
  </si>
  <si>
    <t>Контрольно-счетная палата муниципального образования город Саяногорск</t>
  </si>
  <si>
    <t>Саяногорский городской отдел культуры</t>
  </si>
  <si>
    <t>Городской отдел образования г.Саяногорска</t>
  </si>
  <si>
    <t>Комитет по жилищно-коммунальному хозяйству и транспорту г.Саяногорска</t>
  </si>
  <si>
    <t>Департамент архитектуры, градостроительства и недвижимости города Саяногорска</t>
  </si>
  <si>
    <t>"Бюджетно-финансовое управление администрации города Саяногорска"</t>
  </si>
  <si>
    <t>Администрация муниципального образования город Саяногорск</t>
  </si>
  <si>
    <t>Совет депутатов муниципального образования город Саяногорск</t>
  </si>
  <si>
    <t>Наименование главного распорядителя бюджетных средств</t>
  </si>
  <si>
    <t>Код ГРБС</t>
  </si>
  <si>
    <t>МП "Переселение граждан из аварийного жилищного фонда на территории муниципального образования город Саяногорск"</t>
  </si>
  <si>
    <t xml:space="preserve">МП "Управление муниципальными финансами и обслуживание муниципального долга"
</t>
  </si>
  <si>
    <t xml:space="preserve">МП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характера"
</t>
  </si>
  <si>
    <t xml:space="preserve">МП "Развитие муниципального управления и муниципальной службы в муниципальном образовании город Саяногорск"
</t>
  </si>
  <si>
    <t xml:space="preserve">МП "Развитие жилищно-коммунального хозяйства и транспортной системы муниципального образования город Саяногорск"
</t>
  </si>
  <si>
    <t xml:space="preserve">МП "Обеспечение общественного порядка, противодействие преступности и повышение безопасности дорожного движения в муниципальном образовании город Саяногорск"
</t>
  </si>
  <si>
    <t xml:space="preserve">МП "Энергосбережение и повышение энергоэффективности в муниципальном образовании г. Саяногорск"
</t>
  </si>
  <si>
    <t xml:space="preserve">МП "Управление муниципальным имуществом и земельными ресурсами"
</t>
  </si>
  <si>
    <t xml:space="preserve">МП "Улучшение экологического состояния муниципального образования город Саяногорск"
</t>
  </si>
  <si>
    <t xml:space="preserve">МП "Социальная поддержка и содействие занятости в муниципальном образовании город Саяногорск"
</t>
  </si>
  <si>
    <t xml:space="preserve">МП "Развитие образования в муниципальном образовании г. Саяногорск"
</t>
  </si>
  <si>
    <t xml:space="preserve">МП "Основные направления содействия развитию малого и среднего предпринимательства на территории муниципального образования г. Саяногорск"
</t>
  </si>
  <si>
    <t xml:space="preserve">МП "Специальная оценка условий труда в муниципальных учреждениях муниципального образования г. Саяногорск"
</t>
  </si>
  <si>
    <t xml:space="preserve">МП "Развитие культуры и СМИ в муниципальном образовании г. Саяногорск"
</t>
  </si>
  <si>
    <t xml:space="preserve">МП "Развитие физической культуры, спорта, туризма и молодежной политики в муниципальном образовании город Саяногорск"
</t>
  </si>
  <si>
    <t xml:space="preserve">МП "Обеспечение землеустройства и улучшение инженерно-технической инфраструктуры территорий садоводческих, огороднических некоммерческих товариществ муниципального образования город Саяногорск"
</t>
  </si>
  <si>
    <t xml:space="preserve">МП "Обеспечение жильем молодых семей" 
</t>
  </si>
  <si>
    <t>МП "Формирование комфортной городской среды на территории муниципального образования город Саяногорск"</t>
  </si>
  <si>
    <t>Плановые назначения                на 2021 год</t>
  </si>
  <si>
    <t>Налог, взимаемый в связи с применением упрощенной системы налогообложения</t>
  </si>
  <si>
    <t xml:space="preserve">Назначено на 2021 год </t>
  </si>
  <si>
    <t>Отклонения                   гр.3-гр.4</t>
  </si>
  <si>
    <t>МП "Развитие информационного общества муниципального образования город Саяногорск"</t>
  </si>
  <si>
    <t>МП "Развитие сельских территорий муниципального образования город Саяногорск"</t>
  </si>
  <si>
    <t>% исполнения</t>
  </si>
  <si>
    <t xml:space="preserve">Анализ исполнения доходной части бюджета за 9 месяцев 2021 года </t>
  </si>
  <si>
    <t>Исполнено за 9 месяцев 2021года</t>
  </si>
  <si>
    <t xml:space="preserve">Показатели исполнения бюджета муниципального образования город Саяногорск в разрезе главных распорядителей бюджетных средств
за 9 месяцев 2021 года
</t>
  </si>
  <si>
    <t xml:space="preserve">Назначено на 2021 год Решение от 21.09.2021     № 302 (тыс.руб.) </t>
  </si>
  <si>
    <t xml:space="preserve">Назначено на 2021 год Постановление от 10.11.2021 №709 (тыс.руб.) </t>
  </si>
  <si>
    <t>Исполнено за 9 месяцев 2021 года (тыс.руб.)</t>
  </si>
  <si>
    <t>Показатели исполнения бюджета муниципального образования город Саяногорск  по муниципальным программам                                                            (далее – МП) за 9 месяцев 2021 года</t>
  </si>
  <si>
    <t xml:space="preserve"> Решение от               21.09.2021 №302</t>
  </si>
  <si>
    <r>
      <t>Назначено на 2021 год                  Постановление от</t>
    </r>
    <r>
      <rPr>
        <sz val="12"/>
        <rFont val="Times New Roman"/>
        <family val="1"/>
        <charset val="204"/>
      </rPr>
      <t xml:space="preserve"> 10.11.2021     № 709 </t>
    </r>
  </si>
  <si>
    <t>Исполнено за 9 месяцев 2021 года   (финансирование)            (тыс. руб.)</t>
  </si>
  <si>
    <t>Приложение №1 к заключению от 16.11.2021</t>
  </si>
  <si>
    <t>Приложение № 2 к заключению от 16.11.2021</t>
  </si>
  <si>
    <t>Приложение №3 к заключению от 16.11.2021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</si>
</sst>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0_ ;\-#,##0.00\ 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164" fontId="1" fillId="0" borderId="5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0" fillId="0" borderId="5" xfId="0" applyNumberFormat="1" applyFont="1" applyBorder="1" applyAlignment="1">
      <alignment horizontal="center" vertical="top" wrapText="1"/>
    </xf>
    <xf numFmtId="164" fontId="10" fillId="0" borderId="6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0" fillId="0" borderId="0" xfId="0" applyNumberFormat="1"/>
    <xf numFmtId="167" fontId="1" fillId="0" borderId="6" xfId="0" applyNumberFormat="1" applyFont="1" applyBorder="1" applyAlignment="1">
      <alignment horizontal="center" vertical="top" wrapText="1"/>
    </xf>
    <xf numFmtId="167" fontId="1" fillId="0" borderId="5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vertical="top"/>
    </xf>
    <xf numFmtId="0" fontId="11" fillId="0" borderId="5" xfId="0" applyFont="1" applyBorder="1" applyAlignment="1">
      <alignment vertical="top" wrapText="1"/>
    </xf>
    <xf numFmtId="164" fontId="1" fillId="0" borderId="12" xfId="0" applyNumberFormat="1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top"/>
    </xf>
    <xf numFmtId="166" fontId="11" fillId="0" borderId="5" xfId="0" applyNumberFormat="1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8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8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workbookViewId="0">
      <selection activeCell="D6" sqref="D6:D7"/>
    </sheetView>
  </sheetViews>
  <sheetFormatPr defaultRowHeight="15"/>
  <cols>
    <col min="1" max="1" width="4.85546875" customWidth="1"/>
    <col min="2" max="2" width="24.85546875" customWidth="1"/>
    <col min="3" max="3" width="13.7109375" customWidth="1"/>
    <col min="4" max="4" width="10.85546875" customWidth="1"/>
    <col min="5" max="5" width="12.7109375" customWidth="1"/>
    <col min="6" max="6" width="11.85546875" customWidth="1"/>
    <col min="7" max="7" width="12.5703125" customWidth="1"/>
    <col min="9" max="9" width="10" bestFit="1" customWidth="1"/>
  </cols>
  <sheetData>
    <row r="1" spans="1:9" ht="29.25" customHeight="1">
      <c r="F1" s="61" t="s">
        <v>87</v>
      </c>
      <c r="G1" s="62"/>
    </row>
    <row r="2" spans="1:9" ht="25.5" customHeight="1"/>
    <row r="3" spans="1:9" ht="16.5">
      <c r="A3" s="63" t="s">
        <v>77</v>
      </c>
      <c r="B3" s="63"/>
      <c r="C3" s="63"/>
      <c r="D3" s="63"/>
      <c r="E3" s="63"/>
      <c r="F3" s="63"/>
      <c r="G3" s="63"/>
    </row>
    <row r="4" spans="1:9" ht="15.75" thickBot="1"/>
    <row r="5" spans="1:9" ht="36" customHeight="1" thickBot="1">
      <c r="A5" s="64" t="s">
        <v>0</v>
      </c>
      <c r="B5" s="64" t="s">
        <v>1</v>
      </c>
      <c r="C5" s="67" t="s">
        <v>70</v>
      </c>
      <c r="D5" s="68"/>
      <c r="E5" s="67" t="s">
        <v>78</v>
      </c>
      <c r="F5" s="69"/>
      <c r="G5" s="68"/>
    </row>
    <row r="6" spans="1:9" ht="37.5" customHeight="1">
      <c r="A6" s="65"/>
      <c r="B6" s="65"/>
      <c r="C6" s="64" t="s">
        <v>2</v>
      </c>
      <c r="D6" s="64" t="s">
        <v>3</v>
      </c>
      <c r="E6" s="64" t="s">
        <v>2</v>
      </c>
      <c r="F6" s="64" t="s">
        <v>3</v>
      </c>
      <c r="G6" s="3" t="s">
        <v>37</v>
      </c>
    </row>
    <row r="7" spans="1:9" ht="37.5" customHeight="1" thickBot="1">
      <c r="A7" s="66"/>
      <c r="B7" s="66"/>
      <c r="C7" s="66"/>
      <c r="D7" s="66"/>
      <c r="E7" s="66"/>
      <c r="F7" s="66"/>
      <c r="G7" s="2" t="s">
        <v>4</v>
      </c>
    </row>
    <row r="8" spans="1:9" ht="14.25" customHeight="1" thickBot="1">
      <c r="A8" s="13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</row>
    <row r="9" spans="1:9" ht="39.75" customHeight="1" thickBot="1">
      <c r="A9" s="1"/>
      <c r="B9" s="4" t="s">
        <v>5</v>
      </c>
      <c r="C9" s="18">
        <f>C10+C11+C12+C13+C15+C16+C17+C18+C19+C14</f>
        <v>754524.9</v>
      </c>
      <c r="D9" s="18">
        <f>C9/C34*100</f>
        <v>40.040659164778887</v>
      </c>
      <c r="E9" s="18">
        <f>E10+E11+E12+E13+E15+E16+E17+E18+E19+E14</f>
        <v>508367.29999999993</v>
      </c>
      <c r="F9" s="18">
        <f>E9/E34*100</f>
        <v>38.489420217709366</v>
      </c>
      <c r="G9" s="30">
        <f>E9/C9*100</f>
        <v>67.375814900210713</v>
      </c>
    </row>
    <row r="10" spans="1:9" ht="36" customHeight="1" thickBot="1">
      <c r="A10" s="1">
        <v>1</v>
      </c>
      <c r="B10" s="6" t="s">
        <v>6</v>
      </c>
      <c r="C10" s="17">
        <v>606466</v>
      </c>
      <c r="D10" s="17">
        <f>C10/C34*100</f>
        <v>32.183561339098006</v>
      </c>
      <c r="E10" s="17">
        <v>437143.2</v>
      </c>
      <c r="F10" s="17">
        <f>E10/E34*100</f>
        <v>33.096913039281198</v>
      </c>
      <c r="G10" s="29">
        <f>E10/C10*100</f>
        <v>72.080413411469067</v>
      </c>
      <c r="H10" s="19"/>
      <c r="I10" s="19"/>
    </row>
    <row r="11" spans="1:9" ht="27" customHeight="1" thickBot="1">
      <c r="A11" s="1">
        <v>2</v>
      </c>
      <c r="B11" s="6" t="s">
        <v>7</v>
      </c>
      <c r="C11" s="17">
        <v>3964.8</v>
      </c>
      <c r="D11" s="17">
        <f>C11/C34*100</f>
        <v>0.21040154600135172</v>
      </c>
      <c r="E11" s="17">
        <v>2772.9</v>
      </c>
      <c r="F11" s="17">
        <f>E11/E34*100</f>
        <v>0.20994134225723474</v>
      </c>
      <c r="G11" s="29">
        <f t="shared" ref="G11:G17" si="0">E11/C11*100</f>
        <v>69.937953995157386</v>
      </c>
      <c r="I11" s="19"/>
    </row>
    <row r="12" spans="1:9" ht="30" customHeight="1" thickBot="1">
      <c r="A12" s="1">
        <v>3</v>
      </c>
      <c r="B12" s="6" t="s">
        <v>8</v>
      </c>
      <c r="C12" s="17">
        <v>6104</v>
      </c>
      <c r="D12" s="17">
        <f>C12/C34*100</f>
        <v>0.32392328409812626</v>
      </c>
      <c r="E12" s="17">
        <v>6074</v>
      </c>
      <c r="F12" s="17">
        <v>3.12</v>
      </c>
      <c r="G12" s="29">
        <f t="shared" si="0"/>
        <v>99.508519003931852</v>
      </c>
      <c r="I12" s="19"/>
    </row>
    <row r="13" spans="1:9" ht="21" customHeight="1" thickBot="1">
      <c r="A13" s="1">
        <v>4</v>
      </c>
      <c r="B13" s="6" t="s">
        <v>9</v>
      </c>
      <c r="C13" s="17">
        <v>116</v>
      </c>
      <c r="D13" s="17">
        <f>C13/C34*100</f>
        <v>6.1558160149709452E-3</v>
      </c>
      <c r="E13" s="17">
        <v>96.6</v>
      </c>
      <c r="F13" s="17">
        <f>E13/E34*100</f>
        <v>7.3137630863171679E-3</v>
      </c>
      <c r="G13" s="29">
        <f t="shared" si="0"/>
        <v>83.275862068965509</v>
      </c>
    </row>
    <row r="14" spans="1:9" ht="49.5" customHeight="1" thickBot="1">
      <c r="A14" s="46">
        <v>5</v>
      </c>
      <c r="B14" s="6" t="s">
        <v>71</v>
      </c>
      <c r="C14" s="17">
        <v>24070</v>
      </c>
      <c r="D14" s="17">
        <f>C14/C34*100</f>
        <v>1.277331823106471</v>
      </c>
      <c r="E14" s="17">
        <v>20044.3</v>
      </c>
      <c r="F14" s="17">
        <f>E14/E34*100</f>
        <v>1.517590698044174</v>
      </c>
      <c r="G14" s="29">
        <f t="shared" si="0"/>
        <v>83.275031159119223</v>
      </c>
      <c r="I14" s="49"/>
    </row>
    <row r="15" spans="1:9" ht="63" customHeight="1" thickBot="1">
      <c r="A15" s="1">
        <v>6</v>
      </c>
      <c r="B15" s="6" t="s">
        <v>39</v>
      </c>
      <c r="C15" s="17">
        <v>5774</v>
      </c>
      <c r="D15" s="17">
        <f>C15/C34*100</f>
        <v>0.30641104888312271</v>
      </c>
      <c r="E15" s="17">
        <v>6127.1</v>
      </c>
      <c r="F15" s="17">
        <f>E15/E34*100</f>
        <v>0.46389397314879838</v>
      </c>
      <c r="G15" s="29">
        <f t="shared" si="0"/>
        <v>106.11534464842399</v>
      </c>
    </row>
    <row r="16" spans="1:9" ht="42" customHeight="1" thickBot="1">
      <c r="A16" s="1">
        <v>7</v>
      </c>
      <c r="B16" s="6" t="s">
        <v>10</v>
      </c>
      <c r="C16" s="17">
        <v>37381</v>
      </c>
      <c r="D16" s="17">
        <f>C16/C34*100</f>
        <v>1.9837117108243867</v>
      </c>
      <c r="E16" s="17">
        <v>3998.8</v>
      </c>
      <c r="F16" s="17">
        <v>0.14000000000000001</v>
      </c>
      <c r="G16" s="29">
        <f t="shared" si="0"/>
        <v>10.697413124314492</v>
      </c>
    </row>
    <row r="17" spans="1:9" ht="33.75" customHeight="1" thickBot="1">
      <c r="A17" s="1">
        <v>8</v>
      </c>
      <c r="B17" s="6" t="s">
        <v>11</v>
      </c>
      <c r="C17" s="17">
        <v>59262</v>
      </c>
      <c r="D17" s="17">
        <f>C17/C34*100</f>
        <v>3.1448790403380009</v>
      </c>
      <c r="E17" s="17">
        <v>24057.1</v>
      </c>
      <c r="F17" s="17">
        <f>E17/E34*100</f>
        <v>1.821407142275784</v>
      </c>
      <c r="G17" s="29">
        <f t="shared" si="0"/>
        <v>40.594478755357564</v>
      </c>
    </row>
    <row r="18" spans="1:9" ht="36.75" customHeight="1" thickBot="1">
      <c r="A18" s="1">
        <v>9</v>
      </c>
      <c r="B18" s="6" t="s">
        <v>12</v>
      </c>
      <c r="C18" s="17">
        <v>11387</v>
      </c>
      <c r="D18" s="17">
        <f>C18/C34*100</f>
        <v>0.60427824967650123</v>
      </c>
      <c r="E18" s="17">
        <v>8055.6</v>
      </c>
      <c r="F18" s="17">
        <f>E18/E34*100</f>
        <v>0.60990424345897087</v>
      </c>
      <c r="G18" s="29">
        <f>E18/C18*100</f>
        <v>70.743830684113462</v>
      </c>
    </row>
    <row r="19" spans="1:9" ht="86.45" customHeight="1" thickBot="1">
      <c r="A19" s="1">
        <v>10</v>
      </c>
      <c r="B19" s="6" t="s">
        <v>38</v>
      </c>
      <c r="C19" s="17">
        <v>0.1</v>
      </c>
      <c r="D19" s="17">
        <v>0</v>
      </c>
      <c r="E19" s="17">
        <v>-2.2999999999999998</v>
      </c>
      <c r="F19" s="17">
        <f>E19/E34*100</f>
        <v>-1.7413721634088495E-4</v>
      </c>
      <c r="G19" s="29">
        <v>0</v>
      </c>
    </row>
    <row r="20" spans="1:9" ht="34.5" customHeight="1" thickBot="1">
      <c r="A20" s="1"/>
      <c r="B20" s="4" t="s">
        <v>13</v>
      </c>
      <c r="C20" s="18">
        <f>C21+C22+C23+C24+C25</f>
        <v>76775.899999999994</v>
      </c>
      <c r="D20" s="18">
        <f>C20/C34*100</f>
        <v>4.07429581710179</v>
      </c>
      <c r="E20" s="18">
        <f>E21+E22+E23+E24+E25+E26</f>
        <v>57575.5</v>
      </c>
      <c r="F20" s="18">
        <f>E20/E34*100</f>
        <v>4.3591466519280964</v>
      </c>
      <c r="G20" s="30">
        <f t="shared" ref="G20:G25" si="1">E20/C20*100</f>
        <v>74.991631488527005</v>
      </c>
    </row>
    <row r="21" spans="1:9" ht="54" customHeight="1" thickBot="1">
      <c r="A21" s="1">
        <v>1</v>
      </c>
      <c r="B21" s="6" t="s">
        <v>14</v>
      </c>
      <c r="C21" s="17">
        <v>34201.9</v>
      </c>
      <c r="D21" s="17">
        <f>C21/C34*100</f>
        <v>1.8150052048485754</v>
      </c>
      <c r="E21" s="17">
        <v>23984.5</v>
      </c>
      <c r="F21" s="17">
        <f>E21/E34*100</f>
        <v>1.8159104631860674</v>
      </c>
      <c r="G21" s="29">
        <f t="shared" si="1"/>
        <v>70.12622105789444</v>
      </c>
    </row>
    <row r="22" spans="1:9" ht="66" customHeight="1" thickBot="1">
      <c r="A22" s="1">
        <v>2</v>
      </c>
      <c r="B22" s="6" t="s">
        <v>15</v>
      </c>
      <c r="C22" s="17">
        <v>16000</v>
      </c>
      <c r="D22" s="17">
        <f>C22/C34*100</f>
        <v>0.84907807103047506</v>
      </c>
      <c r="E22" s="17">
        <v>14405</v>
      </c>
      <c r="F22" s="17">
        <f>E22/E34*100</f>
        <v>1.0906289571262817</v>
      </c>
      <c r="G22" s="29">
        <f t="shared" si="1"/>
        <v>90.03125</v>
      </c>
    </row>
    <row r="23" spans="1:9" ht="39.75" customHeight="1" thickBot="1">
      <c r="A23" s="1">
        <v>3</v>
      </c>
      <c r="B23" s="6" t="s">
        <v>16</v>
      </c>
      <c r="C23" s="17">
        <v>13131.3</v>
      </c>
      <c r="D23" s="17">
        <f>C23/C34*100</f>
        <v>0.69684367963265481</v>
      </c>
      <c r="E23" s="17">
        <v>10323.700000000001</v>
      </c>
      <c r="F23" s="17">
        <f>E23/E34*100</f>
        <v>0.78162625232104099</v>
      </c>
      <c r="G23" s="29">
        <f t="shared" si="1"/>
        <v>78.619024772870944</v>
      </c>
    </row>
    <row r="24" spans="1:9" ht="65.25" customHeight="1" thickBot="1">
      <c r="A24" s="1">
        <v>4</v>
      </c>
      <c r="B24" s="6" t="s">
        <v>17</v>
      </c>
      <c r="C24" s="17">
        <v>8442.7000000000007</v>
      </c>
      <c r="D24" s="17">
        <f>C24/C34*100</f>
        <v>0.44803196439306203</v>
      </c>
      <c r="E24" s="17">
        <v>4218.8</v>
      </c>
      <c r="F24" s="17">
        <f>E24/E34*100</f>
        <v>0.31941308186909806</v>
      </c>
      <c r="G24" s="29">
        <f t="shared" si="1"/>
        <v>49.969796392149426</v>
      </c>
    </row>
    <row r="25" spans="1:9" ht="39.75" customHeight="1" thickBot="1">
      <c r="A25" s="1">
        <v>5</v>
      </c>
      <c r="B25" s="6" t="s">
        <v>18</v>
      </c>
      <c r="C25" s="17">
        <v>5000</v>
      </c>
      <c r="D25" s="17">
        <f>C25/C34*100</f>
        <v>0.26533689719702347</v>
      </c>
      <c r="E25" s="17">
        <v>4643.5</v>
      </c>
      <c r="F25" s="17">
        <f>E25/E34*100</f>
        <v>0.3515678974256084</v>
      </c>
      <c r="G25" s="29">
        <f t="shared" si="1"/>
        <v>92.86999999999999</v>
      </c>
    </row>
    <row r="26" spans="1:9" ht="32.25" thickBot="1">
      <c r="A26" s="1">
        <v>6</v>
      </c>
      <c r="B26" s="6" t="s">
        <v>19</v>
      </c>
      <c r="C26" s="17">
        <v>0</v>
      </c>
      <c r="D26" s="17">
        <v>0</v>
      </c>
      <c r="E26" s="17">
        <v>0</v>
      </c>
      <c r="F26" s="17">
        <f>E26/E34*100</f>
        <v>0</v>
      </c>
      <c r="G26" s="29">
        <v>0</v>
      </c>
    </row>
    <row r="27" spans="1:9" ht="49.5" customHeight="1" thickBot="1">
      <c r="A27" s="1"/>
      <c r="B27" s="4" t="s">
        <v>20</v>
      </c>
      <c r="C27" s="18">
        <f>C28+C29+C30+C31+C32</f>
        <v>1053096</v>
      </c>
      <c r="D27" s="18">
        <f>C27/C34*100</f>
        <v>55.885045018119328</v>
      </c>
      <c r="E27" s="18">
        <f>E28+E29+E30+E31+E32+E33</f>
        <v>754854.70000000007</v>
      </c>
      <c r="F27" s="18">
        <f>E27/E34*100</f>
        <v>57.151433130362527</v>
      </c>
      <c r="G27" s="30">
        <f t="shared" ref="G27:G32" si="2">E27/C27*100</f>
        <v>71.67957147306609</v>
      </c>
    </row>
    <row r="28" spans="1:9" ht="25.5" customHeight="1" thickBot="1">
      <c r="A28" s="1">
        <v>1</v>
      </c>
      <c r="B28" s="6" t="s">
        <v>21</v>
      </c>
      <c r="C28" s="17">
        <v>18998</v>
      </c>
      <c r="D28" s="17">
        <f>C28/C34*100</f>
        <v>1.0081740745898105</v>
      </c>
      <c r="E28" s="33">
        <v>14248.7</v>
      </c>
      <c r="F28" s="17">
        <f>E28/E34*100</f>
        <v>1.0787951975984207</v>
      </c>
      <c r="G28" s="29">
        <f t="shared" si="2"/>
        <v>75.001052742393938</v>
      </c>
      <c r="H28" s="19"/>
    </row>
    <row r="29" spans="1:9" ht="28.5" customHeight="1" thickBot="1">
      <c r="A29" s="1">
        <v>2</v>
      </c>
      <c r="B29" s="6" t="s">
        <v>22</v>
      </c>
      <c r="C29" s="17">
        <v>110467.5</v>
      </c>
      <c r="D29" s="17">
        <f>C29/C34*100</f>
        <v>5.8622207382224376</v>
      </c>
      <c r="E29" s="17">
        <v>34213.300000000003</v>
      </c>
      <c r="F29" s="17">
        <f>E29/E34*100</f>
        <v>2.5903516625372172</v>
      </c>
      <c r="G29" s="29">
        <f t="shared" si="2"/>
        <v>30.971371670400799</v>
      </c>
      <c r="I29" s="19"/>
    </row>
    <row r="30" spans="1:9" ht="31.5" customHeight="1" thickBot="1">
      <c r="A30" s="1">
        <v>3</v>
      </c>
      <c r="B30" s="6" t="s">
        <v>23</v>
      </c>
      <c r="C30" s="17">
        <v>752815.5</v>
      </c>
      <c r="D30" s="17">
        <f>C30/C34*100</f>
        <v>39.949945786365163</v>
      </c>
      <c r="E30" s="17">
        <v>602092.30000000005</v>
      </c>
      <c r="F30" s="17">
        <f>E30/E34*100</f>
        <v>45.585511783600438</v>
      </c>
      <c r="G30" s="29">
        <f t="shared" si="2"/>
        <v>79.978733169016849</v>
      </c>
    </row>
    <row r="31" spans="1:9" ht="32.25" thickBot="1">
      <c r="A31" s="1">
        <v>4</v>
      </c>
      <c r="B31" s="6" t="s">
        <v>27</v>
      </c>
      <c r="C31" s="17">
        <v>128628</v>
      </c>
      <c r="D31" s="17">
        <f>C31/C34*100</f>
        <v>6.8259508825317461</v>
      </c>
      <c r="E31" s="17">
        <v>62113.4</v>
      </c>
      <c r="F31" s="17">
        <v>0</v>
      </c>
      <c r="G31" s="29">
        <f t="shared" si="2"/>
        <v>48.289174985228719</v>
      </c>
    </row>
    <row r="32" spans="1:9" ht="32.25" thickBot="1">
      <c r="A32" s="1">
        <v>5</v>
      </c>
      <c r="B32" s="6" t="s">
        <v>24</v>
      </c>
      <c r="C32" s="17">
        <v>42187</v>
      </c>
      <c r="D32" s="17">
        <f>C32/C34*100</f>
        <v>2.2387535364101661</v>
      </c>
      <c r="E32" s="17">
        <v>42187</v>
      </c>
      <c r="F32" s="17">
        <v>0</v>
      </c>
      <c r="G32" s="29">
        <f t="shared" si="2"/>
        <v>100</v>
      </c>
    </row>
    <row r="33" spans="1:7" ht="36.75" customHeight="1" thickBot="1">
      <c r="A33" s="1">
        <v>6</v>
      </c>
      <c r="B33" s="6" t="s">
        <v>25</v>
      </c>
      <c r="C33" s="17">
        <v>0</v>
      </c>
      <c r="D33" s="17">
        <v>0</v>
      </c>
      <c r="E33" s="17">
        <v>0</v>
      </c>
      <c r="F33" s="17">
        <f>E33/E34*100</f>
        <v>0</v>
      </c>
      <c r="G33" s="29">
        <v>0</v>
      </c>
    </row>
    <row r="34" spans="1:7" ht="37.5" customHeight="1" thickBot="1">
      <c r="A34" s="1"/>
      <c r="B34" s="4" t="s">
        <v>26</v>
      </c>
      <c r="C34" s="18">
        <f>C9+C20+C27</f>
        <v>1884396.8</v>
      </c>
      <c r="D34" s="18">
        <f>D27+D20+D9</f>
        <v>100</v>
      </c>
      <c r="E34" s="18">
        <f>E9+E20+E27</f>
        <v>1320797.5</v>
      </c>
      <c r="F34" s="18">
        <f>F27+F20+F9</f>
        <v>99.999999999999986</v>
      </c>
      <c r="G34" s="30">
        <f>E34/C34*100</f>
        <v>70.091262095117131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honeticPr fontId="0" type="noConversion"/>
  <pageMargins left="0.6692913385826772" right="0.70866141732283472" top="0.59055118110236227" bottom="0.86614173228346458" header="0.31496062992125984" footer="0.31496062992125984"/>
  <pageSetup paperSize="9" scale="96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F1" sqref="F1:G2"/>
    </sheetView>
  </sheetViews>
  <sheetFormatPr defaultRowHeight="15"/>
  <cols>
    <col min="1" max="1" width="5.5703125" customWidth="1"/>
    <col min="2" max="2" width="16.85546875" customWidth="1"/>
    <col min="3" max="3" width="14.28515625" customWidth="1"/>
    <col min="4" max="4" width="12.7109375" customWidth="1"/>
    <col min="5" max="5" width="12" customWidth="1"/>
    <col min="6" max="6" width="12.85546875" customWidth="1"/>
    <col min="7" max="7" width="12.42578125" customWidth="1"/>
  </cols>
  <sheetData>
    <row r="1" spans="1:7">
      <c r="F1" s="70" t="s">
        <v>88</v>
      </c>
      <c r="G1" s="70"/>
    </row>
    <row r="2" spans="1:7" ht="35.450000000000003" customHeight="1">
      <c r="F2" s="70"/>
      <c r="G2" s="70"/>
    </row>
    <row r="3" spans="1:7">
      <c r="A3" s="63" t="s">
        <v>79</v>
      </c>
      <c r="B3" s="71"/>
      <c r="C3" s="71"/>
      <c r="D3" s="71"/>
      <c r="E3" s="71"/>
      <c r="F3" s="71"/>
      <c r="G3" s="71"/>
    </row>
    <row r="4" spans="1:7" ht="44.45" customHeight="1" thickBot="1">
      <c r="A4" s="72"/>
      <c r="B4" s="72"/>
      <c r="C4" s="72"/>
      <c r="D4" s="72"/>
      <c r="E4" s="72"/>
      <c r="F4" s="72"/>
      <c r="G4" s="72"/>
    </row>
    <row r="5" spans="1:7" ht="30">
      <c r="A5" s="73" t="s">
        <v>51</v>
      </c>
      <c r="B5" s="75" t="s">
        <v>50</v>
      </c>
      <c r="C5" s="75" t="s">
        <v>80</v>
      </c>
      <c r="D5" s="77" t="s">
        <v>81</v>
      </c>
      <c r="E5" s="59" t="s">
        <v>28</v>
      </c>
      <c r="F5" s="75" t="s">
        <v>82</v>
      </c>
      <c r="G5" s="59" t="s">
        <v>76</v>
      </c>
    </row>
    <row r="6" spans="1:7" ht="84" customHeight="1" thickBot="1">
      <c r="A6" s="74"/>
      <c r="B6" s="76"/>
      <c r="C6" s="76"/>
      <c r="D6" s="78"/>
      <c r="E6" s="60" t="s">
        <v>29</v>
      </c>
      <c r="F6" s="76"/>
      <c r="G6" s="60" t="s">
        <v>35</v>
      </c>
    </row>
    <row r="7" spans="1:7" ht="15.75" thickBot="1">
      <c r="A7" s="43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7" ht="95.25" thickBot="1">
      <c r="A8" s="42">
        <v>901</v>
      </c>
      <c r="B8" s="10" t="s">
        <v>49</v>
      </c>
      <c r="C8" s="26">
        <v>5493.5</v>
      </c>
      <c r="D8" s="26">
        <v>5493.5</v>
      </c>
      <c r="E8" s="26">
        <f t="shared" ref="E8:E15" si="0">D8-C8</f>
        <v>0</v>
      </c>
      <c r="F8" s="26">
        <v>3610.6</v>
      </c>
      <c r="G8" s="29">
        <f t="shared" ref="G8:G16" si="1">F8/D8*100</f>
        <v>65.724947665422775</v>
      </c>
    </row>
    <row r="9" spans="1:7" ht="85.9" customHeight="1" thickBot="1">
      <c r="A9" s="42">
        <v>902</v>
      </c>
      <c r="B9" s="10" t="s">
        <v>48</v>
      </c>
      <c r="C9" s="26">
        <v>129963.5</v>
      </c>
      <c r="D9" s="26">
        <v>129963.5</v>
      </c>
      <c r="E9" s="26">
        <f t="shared" si="0"/>
        <v>0</v>
      </c>
      <c r="F9" s="26">
        <v>77692.399999999994</v>
      </c>
      <c r="G9" s="29">
        <f t="shared" si="1"/>
        <v>59.780169047463318</v>
      </c>
    </row>
    <row r="10" spans="1:7" ht="95.25" thickBot="1">
      <c r="A10" s="42">
        <v>903</v>
      </c>
      <c r="B10" s="10" t="s">
        <v>47</v>
      </c>
      <c r="C10" s="26">
        <v>10473.200000000001</v>
      </c>
      <c r="D10" s="26">
        <v>10473.200000000001</v>
      </c>
      <c r="E10" s="26">
        <f t="shared" si="0"/>
        <v>0</v>
      </c>
      <c r="F10" s="26">
        <v>7631.3</v>
      </c>
      <c r="G10" s="29">
        <f t="shared" si="1"/>
        <v>72.865026925867923</v>
      </c>
    </row>
    <row r="11" spans="1:7" ht="111" thickBot="1">
      <c r="A11" s="42">
        <v>904</v>
      </c>
      <c r="B11" s="10" t="s">
        <v>46</v>
      </c>
      <c r="C11" s="26">
        <v>47964.2</v>
      </c>
      <c r="D11" s="26">
        <v>47964.2</v>
      </c>
      <c r="E11" s="26">
        <f t="shared" si="0"/>
        <v>0</v>
      </c>
      <c r="F11" s="26">
        <v>24432.2</v>
      </c>
      <c r="G11" s="29">
        <f t="shared" si="1"/>
        <v>50.938408229471158</v>
      </c>
    </row>
    <row r="12" spans="1:7" ht="95.25" thickBot="1">
      <c r="A12" s="42">
        <v>905</v>
      </c>
      <c r="B12" s="10" t="s">
        <v>45</v>
      </c>
      <c r="C12" s="26">
        <v>325115.40000000002</v>
      </c>
      <c r="D12" s="26">
        <v>325115.40000000002</v>
      </c>
      <c r="E12" s="26">
        <f t="shared" si="0"/>
        <v>0</v>
      </c>
      <c r="F12" s="26">
        <v>131541.4</v>
      </c>
      <c r="G12" s="29">
        <f t="shared" si="1"/>
        <v>40.459910542533507</v>
      </c>
    </row>
    <row r="13" spans="1:7" ht="63.75" thickBot="1">
      <c r="A13" s="42">
        <v>906</v>
      </c>
      <c r="B13" s="10" t="s">
        <v>44</v>
      </c>
      <c r="C13" s="26">
        <v>1209403.5</v>
      </c>
      <c r="D13" s="26">
        <v>1209403.5</v>
      </c>
      <c r="E13" s="26">
        <f t="shared" si="0"/>
        <v>0</v>
      </c>
      <c r="F13" s="26">
        <v>858710.7</v>
      </c>
      <c r="G13" s="29">
        <f t="shared" si="1"/>
        <v>71.002829080617019</v>
      </c>
    </row>
    <row r="14" spans="1:7" ht="48" thickBot="1">
      <c r="A14" s="42">
        <v>907</v>
      </c>
      <c r="B14" s="10" t="s">
        <v>43</v>
      </c>
      <c r="C14" s="26">
        <v>196720.7</v>
      </c>
      <c r="D14" s="26">
        <v>196720.7</v>
      </c>
      <c r="E14" s="26">
        <f t="shared" si="0"/>
        <v>0</v>
      </c>
      <c r="F14" s="26">
        <v>130186.4</v>
      </c>
      <c r="G14" s="29">
        <f t="shared" si="1"/>
        <v>66.178292370858784</v>
      </c>
    </row>
    <row r="15" spans="1:7" ht="95.25" thickBot="1">
      <c r="A15" s="42">
        <v>910</v>
      </c>
      <c r="B15" s="10" t="s">
        <v>42</v>
      </c>
      <c r="C15" s="26">
        <v>2381</v>
      </c>
      <c r="D15" s="26">
        <v>2381</v>
      </c>
      <c r="E15" s="26">
        <f t="shared" si="0"/>
        <v>0</v>
      </c>
      <c r="F15" s="26">
        <v>1581.4</v>
      </c>
      <c r="G15" s="29">
        <f t="shared" si="1"/>
        <v>66.417471650566995</v>
      </c>
    </row>
    <row r="16" spans="1:7" ht="32.25" thickBot="1">
      <c r="A16" s="42"/>
      <c r="B16" s="5" t="s">
        <v>30</v>
      </c>
      <c r="C16" s="27">
        <f>C8+C9+C10+C11+C12+C13+C14+C15</f>
        <v>1927515</v>
      </c>
      <c r="D16" s="27">
        <f>SUM(D8:D15)</f>
        <v>1927515</v>
      </c>
      <c r="E16" s="27">
        <f>SUM(E8:E15)</f>
        <v>0</v>
      </c>
      <c r="F16" s="27">
        <f>SUM(F8:F15)</f>
        <v>1235386.3999999997</v>
      </c>
      <c r="G16" s="30">
        <f t="shared" si="1"/>
        <v>64.092180864999733</v>
      </c>
    </row>
  </sheetData>
  <mergeCells count="7">
    <mergeCell ref="F1:G2"/>
    <mergeCell ref="A3:G4"/>
    <mergeCell ref="A5:A6"/>
    <mergeCell ref="B5:B6"/>
    <mergeCell ref="C5:C6"/>
    <mergeCell ref="D5:D6"/>
    <mergeCell ref="F5: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workbookViewId="0">
      <selection activeCell="A4" sqref="A4:H6"/>
    </sheetView>
  </sheetViews>
  <sheetFormatPr defaultRowHeight="15"/>
  <cols>
    <col min="1" max="1" width="3.85546875" customWidth="1"/>
    <col min="2" max="2" width="42.140625" customWidth="1"/>
    <col min="3" max="3" width="16.28515625" customWidth="1"/>
    <col min="4" max="4" width="16.140625" customWidth="1"/>
    <col min="5" max="5" width="16.140625" hidden="1" customWidth="1"/>
    <col min="6" max="6" width="16" customWidth="1"/>
    <col min="7" max="7" width="15.140625" customWidth="1"/>
    <col min="8" max="8" width="14.7109375" customWidth="1"/>
  </cols>
  <sheetData>
    <row r="1" spans="1:8">
      <c r="G1" s="70" t="s">
        <v>89</v>
      </c>
      <c r="H1" s="70"/>
    </row>
    <row r="2" spans="1:8">
      <c r="G2" s="70"/>
      <c r="H2" s="70"/>
    </row>
    <row r="3" spans="1:8">
      <c r="G3" s="85"/>
      <c r="H3" s="85"/>
    </row>
    <row r="4" spans="1:8">
      <c r="A4" s="81" t="s">
        <v>83</v>
      </c>
      <c r="B4" s="81"/>
      <c r="C4" s="81"/>
      <c r="D4" s="81"/>
      <c r="E4" s="81"/>
      <c r="F4" s="81"/>
      <c r="G4" s="81"/>
      <c r="H4" s="81"/>
    </row>
    <row r="5" spans="1:8">
      <c r="A5" s="81"/>
      <c r="B5" s="81"/>
      <c r="C5" s="81"/>
      <c r="D5" s="81"/>
      <c r="E5" s="81"/>
      <c r="F5" s="81"/>
      <c r="G5" s="81"/>
      <c r="H5" s="81"/>
    </row>
    <row r="6" spans="1:8" ht="35.25" customHeight="1" thickBot="1">
      <c r="A6" s="82"/>
      <c r="B6" s="82"/>
      <c r="C6" s="82"/>
      <c r="D6" s="82"/>
      <c r="E6" s="82"/>
      <c r="F6" s="82"/>
      <c r="G6" s="82"/>
      <c r="H6" s="82"/>
    </row>
    <row r="7" spans="1:8" ht="78.599999999999994" customHeight="1">
      <c r="A7" s="64" t="s">
        <v>31</v>
      </c>
      <c r="B7" s="64" t="s">
        <v>32</v>
      </c>
      <c r="C7" s="9" t="s">
        <v>72</v>
      </c>
      <c r="D7" s="15" t="s">
        <v>85</v>
      </c>
      <c r="E7" s="15" t="s">
        <v>40</v>
      </c>
      <c r="F7" s="9" t="s">
        <v>73</v>
      </c>
      <c r="G7" s="64" t="s">
        <v>86</v>
      </c>
      <c r="H7" s="9" t="s">
        <v>34</v>
      </c>
    </row>
    <row r="8" spans="1:8" ht="48.6" customHeight="1">
      <c r="A8" s="65"/>
      <c r="B8" s="65"/>
      <c r="C8" s="11" t="s">
        <v>84</v>
      </c>
      <c r="D8" s="11" t="s">
        <v>33</v>
      </c>
      <c r="E8" s="11" t="s">
        <v>41</v>
      </c>
      <c r="F8" s="11" t="s">
        <v>29</v>
      </c>
      <c r="G8" s="65"/>
      <c r="H8" s="11" t="s">
        <v>35</v>
      </c>
    </row>
    <row r="9" spans="1:8" ht="16.5" thickBot="1">
      <c r="A9" s="66"/>
      <c r="B9" s="66"/>
      <c r="C9" s="2" t="s">
        <v>33</v>
      </c>
      <c r="D9" s="12"/>
      <c r="E9" s="12"/>
      <c r="F9" s="12"/>
      <c r="G9" s="66"/>
      <c r="H9" s="12"/>
    </row>
    <row r="10" spans="1:8" ht="15.75" thickBot="1">
      <c r="A10" s="31">
        <v>1</v>
      </c>
      <c r="B10" s="32">
        <v>2</v>
      </c>
      <c r="C10" s="32">
        <v>3</v>
      </c>
      <c r="D10" s="32">
        <v>4</v>
      </c>
      <c r="E10" s="32">
        <v>5</v>
      </c>
      <c r="F10" s="32">
        <v>5</v>
      </c>
      <c r="G10" s="32">
        <v>6</v>
      </c>
      <c r="H10" s="32">
        <v>7</v>
      </c>
    </row>
    <row r="11" spans="1:8" ht="49.15" customHeight="1" thickBot="1">
      <c r="A11" s="13">
        <v>1</v>
      </c>
      <c r="B11" s="44" t="s">
        <v>53</v>
      </c>
      <c r="C11" s="34">
        <v>9476.2999999999993</v>
      </c>
      <c r="D11" s="20">
        <v>9476.2999999999993</v>
      </c>
      <c r="E11" s="34">
        <v>21450.799999999999</v>
      </c>
      <c r="F11" s="20">
        <f>D11-C11</f>
        <v>0</v>
      </c>
      <c r="G11" s="25">
        <v>7225</v>
      </c>
      <c r="H11" s="14">
        <f>G11/D11*100</f>
        <v>76.242837394341677</v>
      </c>
    </row>
    <row r="12" spans="1:8" ht="112.9" customHeight="1" thickBot="1">
      <c r="A12" s="13">
        <v>2</v>
      </c>
      <c r="B12" s="48" t="s">
        <v>54</v>
      </c>
      <c r="C12" s="20">
        <v>12547.8</v>
      </c>
      <c r="D12" s="20">
        <v>12547.8</v>
      </c>
      <c r="E12" s="20">
        <v>7951.2</v>
      </c>
      <c r="F12" s="38">
        <f t="shared" ref="F12" si="0">D12-C12</f>
        <v>0</v>
      </c>
      <c r="G12" s="20">
        <v>8871.4</v>
      </c>
      <c r="H12" s="14">
        <f>G12/D12*100</f>
        <v>70.700839987886326</v>
      </c>
    </row>
    <row r="13" spans="1:8" ht="61.9" customHeight="1" thickBot="1">
      <c r="A13" s="13">
        <v>3</v>
      </c>
      <c r="B13" s="44" t="s">
        <v>55</v>
      </c>
      <c r="C13" s="20">
        <v>9797.5</v>
      </c>
      <c r="D13" s="20">
        <v>9797.5</v>
      </c>
      <c r="E13" s="20">
        <v>6507.2</v>
      </c>
      <c r="F13" s="38">
        <f>D13-C13</f>
        <v>0</v>
      </c>
      <c r="G13" s="20">
        <v>5193.8</v>
      </c>
      <c r="H13" s="14">
        <f>G13/D13*100</f>
        <v>53.011482521051292</v>
      </c>
    </row>
    <row r="14" spans="1:8" ht="65.45" customHeight="1" thickBot="1">
      <c r="A14" s="83">
        <v>4</v>
      </c>
      <c r="B14" s="84" t="s">
        <v>56</v>
      </c>
      <c r="C14" s="79">
        <v>158987.70000000001</v>
      </c>
      <c r="D14" s="79">
        <v>158987.70000000001</v>
      </c>
      <c r="E14" s="39">
        <v>99371.5</v>
      </c>
      <c r="F14" s="79">
        <f>D14-C14</f>
        <v>0</v>
      </c>
      <c r="G14" s="79">
        <v>74612.3</v>
      </c>
      <c r="H14" s="80">
        <f>G14/D14*100</f>
        <v>46.929605246192004</v>
      </c>
    </row>
    <row r="15" spans="1:8" ht="15.75" hidden="1" customHeight="1" thickBot="1">
      <c r="A15" s="83"/>
      <c r="B15" s="84"/>
      <c r="C15" s="79"/>
      <c r="D15" s="79"/>
      <c r="E15" s="20"/>
      <c r="F15" s="79"/>
      <c r="G15" s="79"/>
      <c r="H15" s="80"/>
    </row>
    <row r="16" spans="1:8" ht="80.45" customHeight="1" thickBot="1">
      <c r="A16" s="16">
        <v>5</v>
      </c>
      <c r="B16" s="22" t="s">
        <v>57</v>
      </c>
      <c r="C16" s="23">
        <v>4228.7</v>
      </c>
      <c r="D16" s="23">
        <v>4228.7</v>
      </c>
      <c r="E16" s="40">
        <v>1357.5</v>
      </c>
      <c r="F16" s="23">
        <f t="shared" ref="F16:F29" si="1">D16-C16</f>
        <v>0</v>
      </c>
      <c r="G16" s="50">
        <v>1568.8</v>
      </c>
      <c r="H16" s="24">
        <f t="shared" ref="H16:H24" si="2">G16/D16*100</f>
        <v>37.098871993756951</v>
      </c>
    </row>
    <row r="17" spans="1:8" ht="46.9" customHeight="1" thickBot="1">
      <c r="A17" s="13">
        <v>6</v>
      </c>
      <c r="B17" s="48" t="s">
        <v>58</v>
      </c>
      <c r="C17" s="20">
        <v>4477.6000000000004</v>
      </c>
      <c r="D17" s="20">
        <v>4477.6000000000004</v>
      </c>
      <c r="E17" s="37">
        <v>1675.8</v>
      </c>
      <c r="F17" s="20">
        <f t="shared" si="1"/>
        <v>0</v>
      </c>
      <c r="G17" s="20">
        <v>3460.6</v>
      </c>
      <c r="H17" s="14">
        <f t="shared" si="2"/>
        <v>77.286939431838476</v>
      </c>
    </row>
    <row r="18" spans="1:8" ht="34.15" customHeight="1" thickBot="1">
      <c r="A18" s="13">
        <v>7</v>
      </c>
      <c r="B18" s="44" t="s">
        <v>59</v>
      </c>
      <c r="C18" s="20">
        <v>12704.1</v>
      </c>
      <c r="D18" s="20">
        <v>12704.1</v>
      </c>
      <c r="E18" s="20">
        <v>11522.9</v>
      </c>
      <c r="F18" s="20">
        <f t="shared" si="1"/>
        <v>0</v>
      </c>
      <c r="G18" s="20">
        <v>5044.8</v>
      </c>
      <c r="H18" s="14">
        <f t="shared" si="2"/>
        <v>39.710014877086927</v>
      </c>
    </row>
    <row r="19" spans="1:8" ht="48" customHeight="1" thickBot="1">
      <c r="A19" s="13">
        <v>8</v>
      </c>
      <c r="B19" s="48" t="s">
        <v>60</v>
      </c>
      <c r="C19" s="20">
        <v>4299</v>
      </c>
      <c r="D19" s="20">
        <v>4299</v>
      </c>
      <c r="E19" s="20">
        <v>100</v>
      </c>
      <c r="F19" s="20">
        <f t="shared" si="1"/>
        <v>0</v>
      </c>
      <c r="G19" s="51">
        <v>0</v>
      </c>
      <c r="H19" s="14">
        <f t="shared" si="2"/>
        <v>0</v>
      </c>
    </row>
    <row r="20" spans="1:8" ht="47.45" customHeight="1" thickBot="1">
      <c r="A20" s="13">
        <v>9</v>
      </c>
      <c r="B20" s="44" t="s">
        <v>61</v>
      </c>
      <c r="C20" s="20">
        <v>44644.4</v>
      </c>
      <c r="D20" s="20">
        <v>44644.4</v>
      </c>
      <c r="E20" s="20">
        <v>40550</v>
      </c>
      <c r="F20" s="20">
        <f t="shared" si="1"/>
        <v>0</v>
      </c>
      <c r="G20" s="20">
        <v>25088.799999999999</v>
      </c>
      <c r="H20" s="14">
        <f t="shared" si="2"/>
        <v>56.196969832722573</v>
      </c>
    </row>
    <row r="21" spans="1:8" ht="48.6" customHeight="1" thickBot="1">
      <c r="A21" s="13">
        <v>10</v>
      </c>
      <c r="B21" s="44" t="s">
        <v>62</v>
      </c>
      <c r="C21" s="20">
        <v>1162873.5</v>
      </c>
      <c r="D21" s="20">
        <v>1162873.5</v>
      </c>
      <c r="E21" s="37">
        <v>1004567.5</v>
      </c>
      <c r="F21" s="20">
        <f t="shared" si="1"/>
        <v>0</v>
      </c>
      <c r="G21" s="20">
        <v>828067.8</v>
      </c>
      <c r="H21" s="14">
        <f t="shared" si="2"/>
        <v>71.208760024198682</v>
      </c>
    </row>
    <row r="22" spans="1:8" ht="81" hidden="1" customHeight="1" thickBot="1">
      <c r="A22" s="13">
        <v>11</v>
      </c>
      <c r="B22" s="44" t="s">
        <v>63</v>
      </c>
      <c r="C22" s="20"/>
      <c r="D22" s="20"/>
      <c r="E22" s="20">
        <v>50</v>
      </c>
      <c r="F22" s="20">
        <f t="shared" si="1"/>
        <v>0</v>
      </c>
      <c r="G22" s="20">
        <v>0</v>
      </c>
      <c r="H22" s="14" t="e">
        <f t="shared" si="2"/>
        <v>#DIV/0!</v>
      </c>
    </row>
    <row r="23" spans="1:8" ht="62.45" customHeight="1" thickBot="1">
      <c r="A23" s="13">
        <v>11</v>
      </c>
      <c r="B23" s="48" t="s">
        <v>64</v>
      </c>
      <c r="C23" s="20">
        <v>310.39999999999998</v>
      </c>
      <c r="D23" s="20">
        <v>310.39999999999998</v>
      </c>
      <c r="E23" s="37">
        <v>346.5</v>
      </c>
      <c r="F23" s="20">
        <f t="shared" si="1"/>
        <v>0</v>
      </c>
      <c r="G23" s="20">
        <v>56.4</v>
      </c>
      <c r="H23" s="14">
        <f t="shared" si="2"/>
        <v>18.170103092783506</v>
      </c>
    </row>
    <row r="24" spans="1:8" ht="46.9" customHeight="1" thickBot="1">
      <c r="A24" s="13">
        <v>12</v>
      </c>
      <c r="B24" s="44" t="s">
        <v>65</v>
      </c>
      <c r="C24" s="20">
        <v>192596.4</v>
      </c>
      <c r="D24" s="20">
        <v>192596.4</v>
      </c>
      <c r="E24" s="20">
        <v>148751.5</v>
      </c>
      <c r="F24" s="20">
        <f t="shared" si="1"/>
        <v>0</v>
      </c>
      <c r="G24" s="20">
        <v>127491.8</v>
      </c>
      <c r="H24" s="14">
        <f t="shared" si="2"/>
        <v>66.19635673356305</v>
      </c>
    </row>
    <row r="25" spans="1:8" ht="68.25" customHeight="1" thickBot="1">
      <c r="A25" s="13">
        <v>13</v>
      </c>
      <c r="B25" s="44" t="s">
        <v>66</v>
      </c>
      <c r="C25" s="20">
        <v>20232.2</v>
      </c>
      <c r="D25" s="20">
        <v>20232.2</v>
      </c>
      <c r="E25" s="20">
        <v>15505.9</v>
      </c>
      <c r="F25" s="20">
        <f t="shared" si="1"/>
        <v>0</v>
      </c>
      <c r="G25" s="20">
        <v>13039.1</v>
      </c>
      <c r="H25" s="14">
        <f t="shared" ref="H25:H32" si="3">G25/D25*100</f>
        <v>64.447267227488851</v>
      </c>
    </row>
    <row r="26" spans="1:8" ht="115.5" hidden="1" customHeight="1" thickBot="1">
      <c r="A26" s="13">
        <v>14</v>
      </c>
      <c r="B26" s="41" t="s">
        <v>67</v>
      </c>
      <c r="C26" s="20">
        <v>0</v>
      </c>
      <c r="D26" s="20">
        <v>0</v>
      </c>
      <c r="E26" s="20">
        <v>100</v>
      </c>
      <c r="F26" s="20">
        <f t="shared" si="1"/>
        <v>0</v>
      </c>
      <c r="G26" s="51">
        <v>0</v>
      </c>
      <c r="H26" s="14">
        <v>0</v>
      </c>
    </row>
    <row r="27" spans="1:8" ht="33" customHeight="1" thickBot="1">
      <c r="A27" s="13">
        <v>14</v>
      </c>
      <c r="B27" s="48" t="s">
        <v>68</v>
      </c>
      <c r="C27" s="20">
        <v>2999</v>
      </c>
      <c r="D27" s="20">
        <v>2999</v>
      </c>
      <c r="E27" s="20">
        <v>500</v>
      </c>
      <c r="F27" s="20">
        <f t="shared" si="1"/>
        <v>0</v>
      </c>
      <c r="G27" s="20">
        <v>2497.5</v>
      </c>
      <c r="H27" s="14">
        <f t="shared" si="3"/>
        <v>83.277759253084355</v>
      </c>
    </row>
    <row r="28" spans="1:8" ht="69" customHeight="1" thickBot="1">
      <c r="A28" s="1">
        <v>15</v>
      </c>
      <c r="B28" s="10" t="s">
        <v>69</v>
      </c>
      <c r="C28" s="35">
        <v>149137.79999999999</v>
      </c>
      <c r="D28" s="35">
        <v>149137.79999999999</v>
      </c>
      <c r="E28" s="35">
        <v>1402.1</v>
      </c>
      <c r="F28" s="35">
        <f t="shared" si="1"/>
        <v>0</v>
      </c>
      <c r="G28" s="35">
        <v>46717.4</v>
      </c>
      <c r="H28" s="36">
        <f t="shared" si="3"/>
        <v>31.324989372245</v>
      </c>
    </row>
    <row r="29" spans="1:8" ht="69" customHeight="1" thickBot="1">
      <c r="A29" s="42">
        <v>16</v>
      </c>
      <c r="B29" s="10" t="s">
        <v>52</v>
      </c>
      <c r="C29" s="35">
        <v>300</v>
      </c>
      <c r="D29" s="35">
        <v>300</v>
      </c>
      <c r="E29" s="35"/>
      <c r="F29" s="35">
        <f t="shared" si="1"/>
        <v>0</v>
      </c>
      <c r="G29" s="35">
        <v>42</v>
      </c>
      <c r="H29" s="36">
        <f t="shared" si="3"/>
        <v>14.000000000000002</v>
      </c>
    </row>
    <row r="30" spans="1:8" ht="69" customHeight="1" thickBot="1">
      <c r="A30" s="45">
        <v>17</v>
      </c>
      <c r="B30" s="3" t="s">
        <v>74</v>
      </c>
      <c r="C30" s="52">
        <v>8836</v>
      </c>
      <c r="D30" s="52">
        <v>8836</v>
      </c>
      <c r="E30" s="52"/>
      <c r="F30" s="52">
        <f>D30-C30</f>
        <v>0</v>
      </c>
      <c r="G30" s="52">
        <v>498.4</v>
      </c>
      <c r="H30" s="53">
        <f>G30/D30*100</f>
        <v>5.6405613399728383</v>
      </c>
    </row>
    <row r="31" spans="1:8" ht="54.75" customHeight="1" thickBot="1">
      <c r="A31" s="54">
        <v>18</v>
      </c>
      <c r="B31" s="55" t="s">
        <v>75</v>
      </c>
      <c r="C31" s="54">
        <v>2470.1</v>
      </c>
      <c r="D31" s="54">
        <v>2470.1</v>
      </c>
      <c r="E31" s="56"/>
      <c r="F31" s="47">
        <f>D31-C31</f>
        <v>0</v>
      </c>
      <c r="G31" s="57">
        <v>1020</v>
      </c>
      <c r="H31" s="58">
        <f>G31/D31*100</f>
        <v>41.293874741913285</v>
      </c>
    </row>
    <row r="32" spans="1:8" ht="21" customHeight="1" thickBot="1">
      <c r="A32" s="1"/>
      <c r="B32" s="4" t="s">
        <v>36</v>
      </c>
      <c r="C32" s="21">
        <f>SUM(C11:C31)</f>
        <v>1800918.5</v>
      </c>
      <c r="D32" s="21">
        <f>SUM(D11:D31)</f>
        <v>1800918.5</v>
      </c>
      <c r="E32" s="21">
        <f>SUM(E11:E28)</f>
        <v>1361710.4</v>
      </c>
      <c r="F32" s="21">
        <f>SUM(F11:F31)</f>
        <v>0</v>
      </c>
      <c r="G32" s="21">
        <f>SUM(G11:G31)</f>
        <v>1150495.8999999999</v>
      </c>
      <c r="H32" s="7">
        <f t="shared" si="3"/>
        <v>63.883840384781429</v>
      </c>
    </row>
  </sheetData>
  <mergeCells count="12">
    <mergeCell ref="B7:B9"/>
    <mergeCell ref="G7:G9"/>
    <mergeCell ref="G1:H3"/>
    <mergeCell ref="C14:C15"/>
    <mergeCell ref="D14:D15"/>
    <mergeCell ref="F14:F15"/>
    <mergeCell ref="G14:G15"/>
    <mergeCell ref="H14:H15"/>
    <mergeCell ref="A4:H6"/>
    <mergeCell ref="A14:A15"/>
    <mergeCell ref="B14:B15"/>
    <mergeCell ref="A7:A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 </vt:lpstr>
      <vt:lpstr>Приложение 3</vt:lpstr>
      <vt:lpstr>'Приложение 1'!Заголовки_для_печати</vt:lpstr>
      <vt:lpstr>'Приложение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Воронина Оксана Юрьевна</cp:lastModifiedBy>
  <cp:lastPrinted>2021-11-11T08:28:10Z</cp:lastPrinted>
  <dcterms:created xsi:type="dcterms:W3CDTF">2013-11-14T03:06:29Z</dcterms:created>
  <dcterms:modified xsi:type="dcterms:W3CDTF">2021-11-16T06:37:54Z</dcterms:modified>
</cp:coreProperties>
</file>