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750" windowHeight="12330"/>
  </bookViews>
  <sheets>
    <sheet name="прил. 1" sheetId="2" r:id="rId1"/>
    <sheet name="прил.2" sheetId="3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C10" i="3"/>
  <c r="C22" i="3" l="1"/>
  <c r="E20" i="3"/>
  <c r="F20" i="3"/>
  <c r="G20" i="3"/>
  <c r="I20" i="3"/>
  <c r="C23" i="3"/>
  <c r="E23" i="3"/>
  <c r="F23" i="3"/>
  <c r="G23" i="3"/>
  <c r="H23" i="3"/>
  <c r="I23" i="3"/>
  <c r="D23" i="3"/>
  <c r="E22" i="3"/>
  <c r="F22" i="3"/>
  <c r="G22" i="3"/>
  <c r="H22" i="3"/>
  <c r="I22" i="3"/>
  <c r="D22" i="3"/>
  <c r="E21" i="3"/>
  <c r="F21" i="3"/>
  <c r="G21" i="3"/>
  <c r="H21" i="3"/>
  <c r="H20" i="3" s="1"/>
  <c r="I21" i="3"/>
  <c r="D21" i="3"/>
  <c r="D20" i="3" s="1"/>
  <c r="C15" i="3"/>
  <c r="E15" i="3"/>
  <c r="F15" i="3"/>
  <c r="G15" i="3"/>
  <c r="H15" i="3"/>
  <c r="I15" i="3"/>
  <c r="D15" i="3"/>
  <c r="C18" i="3"/>
  <c r="C19" i="3"/>
  <c r="C17" i="3"/>
  <c r="E10" i="3"/>
  <c r="F10" i="3"/>
  <c r="G10" i="3"/>
  <c r="H10" i="3"/>
  <c r="I10" i="3"/>
  <c r="D10" i="3"/>
  <c r="C13" i="3"/>
  <c r="C14" i="3"/>
  <c r="C21" i="3" l="1"/>
  <c r="C20" i="3"/>
  <c r="L60" i="2" l="1"/>
  <c r="M60" i="2"/>
  <c r="N60" i="2"/>
  <c r="O60" i="2"/>
  <c r="J60" i="2"/>
  <c r="K59" i="2"/>
  <c r="L59" i="2"/>
  <c r="M59" i="2"/>
  <c r="N59" i="2"/>
  <c r="O59" i="2"/>
  <c r="J59" i="2"/>
  <c r="L58" i="2"/>
  <c r="M58" i="2"/>
  <c r="N58" i="2"/>
  <c r="O58" i="2"/>
  <c r="J58" i="2"/>
  <c r="O57" i="2"/>
  <c r="N57" i="2"/>
  <c r="M57" i="2"/>
  <c r="L57" i="2"/>
  <c r="K57" i="2"/>
  <c r="J57" i="2"/>
  <c r="O49" i="2"/>
  <c r="N49" i="2"/>
  <c r="M49" i="2"/>
  <c r="L49" i="2"/>
  <c r="K49" i="2"/>
  <c r="J49" i="2"/>
  <c r="M45" i="2"/>
  <c r="M44" i="2"/>
  <c r="O44" i="2"/>
  <c r="N44" i="2"/>
  <c r="L44" i="2"/>
  <c r="K44" i="2"/>
  <c r="J44" i="2"/>
  <c r="O28" i="2"/>
  <c r="N28" i="2"/>
  <c r="M28" i="2"/>
  <c r="L28" i="2"/>
  <c r="K28" i="2"/>
  <c r="J28" i="2"/>
  <c r="K58" i="2" l="1"/>
  <c r="K60" i="2" s="1"/>
</calcChain>
</file>

<file path=xl/sharedStrings.xml><?xml version="1.0" encoding="utf-8"?>
<sst xmlns="http://schemas.openxmlformats.org/spreadsheetml/2006/main" count="151" uniqueCount="87">
  <si>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</si>
  <si>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</si>
  <si>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</si>
  <si>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</si>
  <si>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</si>
  <si>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</si>
  <si>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</si>
  <si>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</si>
  <si>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</si>
  <si>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</si>
  <si>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</si>
  <si>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</si>
  <si>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</si>
  <si>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</si>
  <si>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</si>
  <si>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</si>
  <si>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</si>
  <si>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</si>
  <si>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</si>
  <si>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</si>
  <si>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</si>
  <si>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</si>
  <si>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</si>
  <si>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</si>
  <si>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</si>
  <si>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</si>
  <si>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</si>
  <si>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</si>
  <si>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</si>
  <si>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</si>
  <si>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</si>
  <si>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</si>
  <si>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</si>
  <si>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</si>
  <si>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</si>
  <si>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</si>
  <si>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</si>
  <si>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</si>
  <si>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</si>
  <si>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</si>
  <si>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</si>
  <si>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</si>
  <si>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</si>
  <si>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</si>
  <si>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>А.Г. Козловская</t>
  </si>
  <si>
    <t xml:space="preserve">Источники финансирования </t>
  </si>
  <si>
    <t>Ответственный исполнитель, соисполнитель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</si>
  <si>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</si>
  <si>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</si>
  <si>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</si>
  <si>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</si>
  <si>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</si>
  <si>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Софинансирование мероприятий по подготовке документов территориального планирования и правил землепользования и застройки</t>
  </si>
  <si>
    <t>«Перечень основных мероприятий  муниципальной программы на 2022-2027 годы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</si>
  <si>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</si>
  <si>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</si>
  <si>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</si>
  <si>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</si>
  <si>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</si>
  <si>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от_____________2023 №_______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</si>
  <si>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</si>
  <si>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</si>
  <si>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</si>
  <si>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</si>
  <si>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 xml:space="preserve"> »</t>
  </si>
  <si>
    <t>«Обоснование ресурсного обеспечения муниципальной программы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</si>
  <si>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</si>
  <si>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</si>
  <si>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</si>
  <si>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</si>
  <si>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</si>
  <si>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</si>
  <si>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</si>
  <si>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</si>
  <si>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</si>
  <si>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</si>
  <si>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</si>
  <si>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</si>
  <si>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</si>
  <si>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Всего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</si>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</sst>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10" xfId="0" applyNumberFormat="1" applyFont="1" applyBorder="1" applyAlignment="1">
      <alignment vertical="top" wrapText="1"/>
    </xf>
    <xf numFmtId="164" fontId="4" fillId="0" borderId="13" xfId="0" applyNumberFormat="1" applyFont="1" applyBorder="1" applyAlignment="1">
      <alignment vertical="top" wrapText="1"/>
    </xf>
    <xf numFmtId="164" fontId="4" fillId="0" borderId="15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13" fillId="0" borderId="1" xfId="0" applyNumberFormat="1" applyFont="1" applyBorder="1" applyAlignment="1">
      <alignment vertical="top" wrapText="1"/>
    </xf>
    <xf numFmtId="164" fontId="7" fillId="0" borderId="2" xfId="0" applyNumberFormat="1" applyFont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4" fontId="13" fillId="0" borderId="7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164" fontId="1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7" fillId="0" borderId="0" xfId="0" applyNumberFormat="1" applyFont="1" applyBorder="1" applyAlignment="1">
      <alignment vertical="top" wrapText="1"/>
    </xf>
    <xf numFmtId="164" fontId="4" fillId="0" borderId="8" xfId="0" applyNumberFormat="1" applyFont="1" applyBorder="1" applyAlignment="1">
      <alignment vertical="top" wrapText="1"/>
    </xf>
    <xf numFmtId="164" fontId="4" fillId="0" borderId="11" xfId="0" applyNumberFormat="1" applyFont="1" applyBorder="1" applyAlignment="1">
      <alignment vertical="top" wrapText="1"/>
    </xf>
    <xf numFmtId="164" fontId="4" fillId="0" borderId="14" xfId="0" applyNumberFormat="1" applyFont="1" applyBorder="1" applyAlignment="1">
      <alignment vertical="top" wrapText="1"/>
    </xf>
    <xf numFmtId="164" fontId="7" fillId="0" borderId="4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164" fontId="13" fillId="0" borderId="6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164" fontId="7" fillId="0" borderId="9" xfId="0" applyNumberFormat="1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/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64" fontId="7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4" fontId="4" fillId="0" borderId="1" xfId="0" applyNumberFormat="1" applyFont="1" applyBorder="1"/>
    <xf numFmtId="4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164" fontId="14" fillId="0" borderId="1" xfId="0" applyNumberFormat="1" applyFont="1" applyBorder="1"/>
    <xf numFmtId="164" fontId="13" fillId="0" borderId="1" xfId="0" applyNumberFormat="1" applyFont="1" applyBorder="1"/>
    <xf numFmtId="4" fontId="14" fillId="0" borderId="1" xfId="0" applyNumberFormat="1" applyFont="1" applyBorder="1"/>
    <xf numFmtId="4" fontId="13" fillId="0" borderId="1" xfId="0" applyNumberFormat="1" applyFont="1" applyBorder="1"/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vertical="top" wrapText="1"/>
    </xf>
    <xf numFmtId="49" fontId="9" fillId="0" borderId="3" xfId="0" applyNumberFormat="1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0" fontId="11" fillId="0" borderId="5" xfId="0" applyFont="1" applyBorder="1" applyAlignment="1">
      <alignment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topLeftCell="B1" zoomScale="175" zoomScaleNormal="175" workbookViewId="0">
      <selection activeCell="L15" sqref="L15"/>
    </sheetView>
  </sheetViews>
  <sheetFormatPr defaultRowHeight="15" x14ac:dyDescent="0.25"/>
  <cols>
    <col min="1" max="1" width="9.140625" hidden="1" customWidth="1"/>
    <col min="2" max="2" width="0.5703125" style="3" customWidth="1"/>
    <col min="3" max="3" width="9.140625" style="3" hidden="1" customWidth="1"/>
    <col min="4" max="4" width="3.42578125" style="4" customWidth="1"/>
    <col min="5" max="5" width="3.28515625" style="4" customWidth="1"/>
    <col min="6" max="6" width="11.7109375" style="4" customWidth="1"/>
    <col min="7" max="7" width="6" style="4" customWidth="1"/>
    <col min="8" max="8" width="1.85546875" style="4" customWidth="1"/>
    <col min="9" max="9" width="2.42578125" style="4" hidden="1" customWidth="1"/>
    <col min="10" max="10" width="8.42578125" style="42" customWidth="1"/>
    <col min="11" max="11" width="8.140625" style="43" customWidth="1"/>
    <col min="12" max="12" width="9.140625" style="42" customWidth="1"/>
    <col min="13" max="13" width="8.42578125" style="42" customWidth="1"/>
    <col min="14" max="14" width="8.28515625" style="42" customWidth="1"/>
    <col min="15" max="15" width="8" style="42" customWidth="1"/>
    <col min="16" max="16" width="9.140625" style="4" customWidth="1"/>
  </cols>
  <sheetData>
    <row r="1" spans="2:16" s="5" customFormat="1" ht="11.25" customHeight="1" x14ac:dyDescent="0.25">
      <c r="B1" s="13"/>
      <c r="C1" s="14"/>
      <c r="D1" s="16"/>
      <c r="E1" s="17"/>
      <c r="F1" s="17"/>
      <c r="G1" s="17"/>
      <c r="H1" s="17"/>
      <c r="I1" s="17"/>
      <c r="J1" s="39"/>
      <c r="K1" s="40"/>
      <c r="N1" s="41"/>
      <c r="O1" s="41"/>
      <c r="P1" s="39" t="s">
        <v>55</v>
      </c>
    </row>
    <row r="2" spans="2:16" s="5" customFormat="1" ht="12.75" customHeight="1" x14ac:dyDescent="0.25">
      <c r="B2" s="13"/>
      <c r="C2" s="14"/>
      <c r="D2" s="16"/>
      <c r="E2" s="17"/>
      <c r="F2" s="17"/>
      <c r="G2" s="17"/>
      <c r="H2" s="17"/>
      <c r="I2" s="17"/>
      <c r="J2" s="39"/>
      <c r="K2" s="40"/>
      <c r="N2" s="41"/>
      <c r="O2" s="41"/>
      <c r="P2" s="39" t="s">
        <v>56</v>
      </c>
    </row>
    <row r="3" spans="2:16" s="5" customFormat="1" ht="12.75" customHeight="1" x14ac:dyDescent="0.25">
      <c r="B3" s="13"/>
      <c r="C3" s="14"/>
      <c r="D3" s="16"/>
      <c r="E3" s="17"/>
      <c r="F3" s="17"/>
      <c r="G3" s="17"/>
      <c r="H3" s="17"/>
      <c r="I3" s="17"/>
      <c r="J3" s="39"/>
      <c r="K3" s="40"/>
      <c r="N3" s="41"/>
      <c r="O3" s="41"/>
      <c r="P3" s="39" t="s">
        <v>57</v>
      </c>
    </row>
    <row r="4" spans="2:16" s="5" customFormat="1" ht="11.25" customHeight="1" x14ac:dyDescent="0.25">
      <c r="B4" s="15"/>
      <c r="C4" s="12"/>
      <c r="D4" s="16"/>
      <c r="E4" s="16"/>
      <c r="F4" s="16"/>
      <c r="G4" s="16"/>
      <c r="H4" s="16"/>
      <c r="I4" s="16"/>
      <c r="J4" s="39"/>
      <c r="K4" s="40"/>
      <c r="N4" s="41"/>
      <c r="O4" s="41"/>
      <c r="P4" s="39" t="s">
        <v>58</v>
      </c>
    </row>
    <row r="5" spans="2:16" s="5" customFormat="1" ht="11.25" customHeight="1" x14ac:dyDescent="0.25">
      <c r="B5" s="15"/>
      <c r="C5" s="12"/>
      <c r="D5" s="16"/>
      <c r="E5" s="16"/>
      <c r="F5" s="16"/>
      <c r="G5" s="16"/>
      <c r="H5" s="16"/>
      <c r="I5" s="16"/>
      <c r="J5" s="39"/>
      <c r="K5" s="40"/>
      <c r="N5" s="41"/>
      <c r="O5" s="41"/>
      <c r="P5" s="39" t="s">
        <v>59</v>
      </c>
    </row>
    <row r="6" spans="2:16" ht="6" customHeight="1" x14ac:dyDescent="0.25">
      <c r="B6" s="7"/>
    </row>
    <row r="7" spans="2:16" ht="17.25" customHeight="1" x14ac:dyDescent="0.25">
      <c r="B7" s="7"/>
      <c r="F7" s="92" t="s">
        <v>53</v>
      </c>
      <c r="G7" s="92"/>
      <c r="H7" s="92"/>
      <c r="I7" s="92"/>
      <c r="J7" s="92"/>
      <c r="K7" s="92"/>
      <c r="L7" s="92"/>
      <c r="M7" s="92"/>
      <c r="N7" s="92"/>
      <c r="O7" s="92"/>
    </row>
    <row r="8" spans="2:16" ht="9" customHeight="1" x14ac:dyDescent="0.25">
      <c r="B8" s="7"/>
    </row>
    <row r="9" spans="2:16" s="68" customFormat="1" ht="21.75" customHeight="1" x14ac:dyDescent="0.25">
      <c r="B9" s="148"/>
      <c r="C9" s="149"/>
      <c r="D9" s="180" t="s">
        <v>0</v>
      </c>
      <c r="E9" s="180" t="s">
        <v>1</v>
      </c>
      <c r="F9" s="180"/>
      <c r="G9" s="180" t="s">
        <v>45</v>
      </c>
      <c r="H9" s="180"/>
      <c r="I9" s="180"/>
      <c r="J9" s="181" t="s">
        <v>54</v>
      </c>
      <c r="K9" s="181"/>
      <c r="L9" s="181"/>
      <c r="M9" s="181"/>
      <c r="N9" s="181"/>
      <c r="O9" s="181"/>
      <c r="P9" s="181" t="s">
        <v>46</v>
      </c>
    </row>
    <row r="10" spans="2:16" s="68" customFormat="1" ht="14.25" customHeight="1" x14ac:dyDescent="0.25">
      <c r="B10" s="148"/>
      <c r="C10" s="149"/>
      <c r="D10" s="180"/>
      <c r="E10" s="180"/>
      <c r="F10" s="180"/>
      <c r="G10" s="180"/>
      <c r="H10" s="180"/>
      <c r="I10" s="180"/>
      <c r="J10" s="181"/>
      <c r="K10" s="181"/>
      <c r="L10" s="181"/>
      <c r="M10" s="181"/>
      <c r="N10" s="181"/>
      <c r="O10" s="181"/>
      <c r="P10" s="181"/>
    </row>
    <row r="11" spans="2:16" s="68" customFormat="1" ht="31.5" customHeight="1" x14ac:dyDescent="0.25">
      <c r="B11" s="148"/>
      <c r="C11" s="149"/>
      <c r="D11" s="180"/>
      <c r="E11" s="180"/>
      <c r="F11" s="180"/>
      <c r="G11" s="180"/>
      <c r="H11" s="180"/>
      <c r="I11" s="180"/>
      <c r="J11" s="182">
        <v>2022</v>
      </c>
      <c r="K11" s="183">
        <v>2023</v>
      </c>
      <c r="L11" s="182">
        <v>2024</v>
      </c>
      <c r="M11" s="182">
        <v>2025</v>
      </c>
      <c r="N11" s="182">
        <v>2026</v>
      </c>
      <c r="O11" s="182">
        <v>2027</v>
      </c>
      <c r="P11" s="181"/>
    </row>
    <row r="12" spans="2:16" s="69" customFormat="1" ht="13.5" customHeight="1" x14ac:dyDescent="0.15">
      <c r="B12" s="160"/>
      <c r="C12" s="161"/>
      <c r="D12" s="184">
        <v>1</v>
      </c>
      <c r="E12" s="180">
        <v>2</v>
      </c>
      <c r="F12" s="180"/>
      <c r="G12" s="180">
        <v>3</v>
      </c>
      <c r="H12" s="180"/>
      <c r="I12" s="180"/>
      <c r="J12" s="182">
        <v>4</v>
      </c>
      <c r="K12" s="183">
        <v>5</v>
      </c>
      <c r="L12" s="182">
        <v>6</v>
      </c>
      <c r="M12" s="182">
        <v>7</v>
      </c>
      <c r="N12" s="182">
        <v>8</v>
      </c>
      <c r="O12" s="182">
        <v>9</v>
      </c>
      <c r="P12" s="182">
        <v>10</v>
      </c>
    </row>
    <row r="13" spans="2:16" ht="15" customHeight="1" x14ac:dyDescent="0.25">
      <c r="B13" s="119"/>
      <c r="C13" s="120"/>
      <c r="D13" s="93" t="s">
        <v>51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2:16" ht="18.75" customHeight="1" x14ac:dyDescent="0.25">
      <c r="B14" s="119"/>
      <c r="C14" s="120"/>
      <c r="D14" s="93"/>
      <c r="E14" s="93"/>
      <c r="F14" s="93"/>
      <c r="G14" s="93"/>
      <c r="H14" s="93"/>
      <c r="I14" s="93"/>
      <c r="J14" s="94"/>
      <c r="K14" s="94"/>
      <c r="L14" s="94"/>
      <c r="M14" s="94"/>
      <c r="N14" s="94"/>
      <c r="O14" s="94"/>
      <c r="P14" s="94"/>
    </row>
    <row r="15" spans="2:16" ht="49.5" customHeight="1" x14ac:dyDescent="0.25">
      <c r="B15" s="119"/>
      <c r="C15" s="120"/>
      <c r="D15" s="125" t="s">
        <v>22</v>
      </c>
      <c r="E15" s="126" t="s">
        <v>2</v>
      </c>
      <c r="F15" s="126"/>
      <c r="G15" s="118" t="s">
        <v>3</v>
      </c>
      <c r="H15" s="118"/>
      <c r="I15" s="142"/>
      <c r="J15" s="44">
        <v>235</v>
      </c>
      <c r="K15" s="45">
        <v>372.7</v>
      </c>
      <c r="L15" s="46">
        <v>300</v>
      </c>
      <c r="M15" s="47">
        <v>300</v>
      </c>
      <c r="N15" s="46">
        <v>300</v>
      </c>
      <c r="O15" s="47">
        <v>300</v>
      </c>
      <c r="P15" s="18" t="s">
        <v>49</v>
      </c>
    </row>
    <row r="16" spans="2:16" ht="102" customHeight="1" x14ac:dyDescent="0.25">
      <c r="B16" s="119"/>
      <c r="C16" s="120"/>
      <c r="D16" s="125"/>
      <c r="E16" s="126"/>
      <c r="F16" s="126"/>
      <c r="G16" s="118"/>
      <c r="H16" s="118"/>
      <c r="I16" s="142"/>
      <c r="J16" s="48"/>
      <c r="K16" s="49"/>
      <c r="L16" s="50"/>
      <c r="M16" s="51"/>
      <c r="N16" s="50"/>
      <c r="O16" s="51"/>
      <c r="P16" s="19"/>
    </row>
    <row r="17" spans="2:16" ht="49.5" customHeight="1" x14ac:dyDescent="0.25">
      <c r="B17" s="119"/>
      <c r="C17" s="120"/>
      <c r="D17" s="113" t="s">
        <v>23</v>
      </c>
      <c r="E17" s="150" t="s">
        <v>4</v>
      </c>
      <c r="F17" s="150"/>
      <c r="G17" s="151" t="s">
        <v>3</v>
      </c>
      <c r="H17" s="151"/>
      <c r="I17" s="151"/>
      <c r="J17" s="52">
        <v>95.2</v>
      </c>
      <c r="K17" s="53">
        <v>97.4</v>
      </c>
      <c r="L17" s="46">
        <v>200</v>
      </c>
      <c r="M17" s="47">
        <v>200</v>
      </c>
      <c r="N17" s="46">
        <v>200</v>
      </c>
      <c r="O17" s="47">
        <v>200</v>
      </c>
      <c r="P17" s="18" t="s">
        <v>49</v>
      </c>
    </row>
    <row r="18" spans="2:16" ht="60" customHeight="1" x14ac:dyDescent="0.25">
      <c r="B18" s="119"/>
      <c r="C18" s="120"/>
      <c r="D18" s="125"/>
      <c r="E18" s="126"/>
      <c r="F18" s="126"/>
      <c r="G18" s="118"/>
      <c r="H18" s="118"/>
      <c r="I18" s="118"/>
      <c r="J18" s="52"/>
      <c r="K18" s="53"/>
      <c r="L18" s="50"/>
      <c r="M18" s="51"/>
      <c r="N18" s="50"/>
      <c r="O18" s="51"/>
      <c r="P18" s="19"/>
    </row>
    <row r="19" spans="2:16" ht="44.25" customHeight="1" x14ac:dyDescent="0.25">
      <c r="B19" s="119"/>
      <c r="C19" s="120"/>
      <c r="D19" s="125" t="s">
        <v>24</v>
      </c>
      <c r="E19" s="126" t="s">
        <v>5</v>
      </c>
      <c r="F19" s="126"/>
      <c r="G19" s="118" t="s">
        <v>3</v>
      </c>
      <c r="H19" s="118"/>
      <c r="I19" s="142"/>
      <c r="J19" s="35">
        <v>1313</v>
      </c>
      <c r="K19" s="26">
        <v>1429</v>
      </c>
      <c r="L19" s="46">
        <v>1550</v>
      </c>
      <c r="M19" s="47">
        <v>1550</v>
      </c>
      <c r="N19" s="46">
        <v>1550</v>
      </c>
      <c r="O19" s="47">
        <v>1550</v>
      </c>
      <c r="P19" s="18" t="s">
        <v>49</v>
      </c>
    </row>
    <row r="20" spans="2:16" ht="67.5" customHeight="1" x14ac:dyDescent="0.25">
      <c r="B20" s="119"/>
      <c r="C20" s="120"/>
      <c r="D20" s="125"/>
      <c r="E20" s="126"/>
      <c r="F20" s="126"/>
      <c r="G20" s="118"/>
      <c r="H20" s="118"/>
      <c r="I20" s="142"/>
      <c r="J20" s="36"/>
      <c r="K20" s="27"/>
      <c r="L20" s="50"/>
      <c r="M20" s="51"/>
      <c r="N20" s="50"/>
      <c r="O20" s="51"/>
      <c r="P20" s="19"/>
    </row>
    <row r="21" spans="2:16" ht="35.25" customHeight="1" x14ac:dyDescent="0.25">
      <c r="B21" s="119"/>
      <c r="C21" s="120"/>
      <c r="D21" s="125" t="s">
        <v>26</v>
      </c>
      <c r="E21" s="126" t="s">
        <v>6</v>
      </c>
      <c r="F21" s="126"/>
      <c r="G21" s="118" t="s">
        <v>3</v>
      </c>
      <c r="H21" s="118"/>
      <c r="I21" s="118"/>
      <c r="J21" s="37">
        <v>410</v>
      </c>
      <c r="K21" s="38">
        <v>540</v>
      </c>
      <c r="L21" s="54">
        <v>550</v>
      </c>
      <c r="M21" s="47">
        <v>550</v>
      </c>
      <c r="N21" s="54">
        <v>550</v>
      </c>
      <c r="O21" s="47">
        <v>550</v>
      </c>
      <c r="P21" s="20" t="s">
        <v>49</v>
      </c>
    </row>
    <row r="22" spans="2:16" ht="48.75" customHeight="1" x14ac:dyDescent="0.25">
      <c r="B22" s="119"/>
      <c r="C22" s="120"/>
      <c r="D22" s="125"/>
      <c r="E22" s="126"/>
      <c r="F22" s="126"/>
      <c r="G22" s="118"/>
      <c r="H22" s="118"/>
      <c r="I22" s="118"/>
      <c r="J22" s="36"/>
      <c r="K22" s="27"/>
      <c r="L22" s="50"/>
      <c r="M22" s="51"/>
      <c r="N22" s="50"/>
      <c r="O22" s="51"/>
      <c r="P22" s="19"/>
    </row>
    <row r="23" spans="2:16" ht="57" customHeight="1" x14ac:dyDescent="0.25">
      <c r="B23" s="119"/>
      <c r="C23" s="120"/>
      <c r="D23" s="125" t="s">
        <v>25</v>
      </c>
      <c r="E23" s="126" t="s">
        <v>7</v>
      </c>
      <c r="F23" s="126"/>
      <c r="G23" s="118" t="s">
        <v>3</v>
      </c>
      <c r="H23" s="118"/>
      <c r="I23" s="118"/>
      <c r="J23" s="21">
        <v>105.1</v>
      </c>
      <c r="K23" s="65">
        <v>234.7</v>
      </c>
      <c r="L23" s="47">
        <v>100.1</v>
      </c>
      <c r="M23" s="46">
        <v>100.1</v>
      </c>
      <c r="N23" s="47">
        <v>100.1</v>
      </c>
      <c r="O23" s="46">
        <v>100.1</v>
      </c>
      <c r="P23" s="21" t="s">
        <v>49</v>
      </c>
    </row>
    <row r="24" spans="2:16" ht="89.25" customHeight="1" x14ac:dyDescent="0.25">
      <c r="B24" s="119"/>
      <c r="C24" s="120"/>
      <c r="D24" s="125"/>
      <c r="E24" s="126"/>
      <c r="F24" s="126"/>
      <c r="G24" s="118"/>
      <c r="H24" s="118"/>
      <c r="I24" s="118"/>
      <c r="J24" s="22"/>
      <c r="K24" s="34"/>
      <c r="L24" s="51"/>
      <c r="M24" s="54"/>
      <c r="N24" s="51"/>
      <c r="O24" s="54"/>
      <c r="P24" s="22"/>
    </row>
    <row r="25" spans="2:16" ht="75" customHeight="1" x14ac:dyDescent="0.25">
      <c r="B25" s="119"/>
      <c r="C25" s="120"/>
      <c r="D25" s="125" t="s">
        <v>27</v>
      </c>
      <c r="E25" s="126" t="s">
        <v>8</v>
      </c>
      <c r="F25" s="126"/>
      <c r="G25" s="118" t="s">
        <v>3</v>
      </c>
      <c r="H25" s="118"/>
      <c r="I25" s="118"/>
      <c r="J25" s="21">
        <v>2166</v>
      </c>
      <c r="K25" s="26">
        <v>2145</v>
      </c>
      <c r="L25" s="54">
        <v>900</v>
      </c>
      <c r="M25" s="47">
        <v>2000</v>
      </c>
      <c r="N25" s="54">
        <v>2000</v>
      </c>
      <c r="O25" s="47">
        <v>2000</v>
      </c>
      <c r="P25" s="20" t="s">
        <v>49</v>
      </c>
    </row>
    <row r="26" spans="2:16" ht="81" customHeight="1" x14ac:dyDescent="0.25">
      <c r="B26" s="119"/>
      <c r="C26" s="120"/>
      <c r="D26" s="125"/>
      <c r="E26" s="126"/>
      <c r="F26" s="126"/>
      <c r="G26" s="118"/>
      <c r="H26" s="118"/>
      <c r="I26" s="118"/>
      <c r="J26" s="22"/>
      <c r="K26" s="27"/>
      <c r="L26" s="50"/>
      <c r="M26" s="51"/>
      <c r="N26" s="50"/>
      <c r="O26" s="51"/>
      <c r="P26" s="19"/>
    </row>
    <row r="27" spans="2:16" ht="38.25" customHeight="1" x14ac:dyDescent="0.25">
      <c r="B27" s="8"/>
      <c r="C27" s="9"/>
      <c r="D27" s="23" t="s">
        <v>28</v>
      </c>
      <c r="E27" s="165" t="s">
        <v>9</v>
      </c>
      <c r="F27" s="166"/>
      <c r="G27" s="145" t="s">
        <v>3</v>
      </c>
      <c r="H27" s="146"/>
      <c r="I27" s="147"/>
      <c r="J27" s="55">
        <v>0</v>
      </c>
      <c r="K27" s="56">
        <v>0</v>
      </c>
      <c r="L27" s="55">
        <v>0</v>
      </c>
      <c r="M27" s="55">
        <v>0</v>
      </c>
      <c r="N27" s="55">
        <v>0</v>
      </c>
      <c r="O27" s="55">
        <v>0</v>
      </c>
      <c r="P27" s="24" t="s">
        <v>49</v>
      </c>
    </row>
    <row r="28" spans="2:16" s="2" customFormat="1" ht="48.75" customHeight="1" x14ac:dyDescent="0.25">
      <c r="B28" s="121"/>
      <c r="C28" s="122"/>
      <c r="D28" s="123"/>
      <c r="E28" s="123" t="s">
        <v>69</v>
      </c>
      <c r="F28" s="123"/>
      <c r="G28" s="162" t="s">
        <v>3</v>
      </c>
      <c r="H28" s="163"/>
      <c r="I28" s="164"/>
      <c r="J28" s="57">
        <f t="shared" ref="J28:O28" si="0">SUM(J15:J27)</f>
        <v>4324.2999999999993</v>
      </c>
      <c r="K28" s="58">
        <f t="shared" si="0"/>
        <v>4818.7999999999993</v>
      </c>
      <c r="L28" s="57">
        <f t="shared" si="0"/>
        <v>3600.1</v>
      </c>
      <c r="M28" s="57">
        <f t="shared" si="0"/>
        <v>4700.1000000000004</v>
      </c>
      <c r="N28" s="57">
        <f t="shared" si="0"/>
        <v>4700.1000000000004</v>
      </c>
      <c r="O28" s="57">
        <f t="shared" si="0"/>
        <v>4700.1000000000004</v>
      </c>
      <c r="P28" s="25"/>
    </row>
    <row r="29" spans="2:16" s="2" customFormat="1" ht="42.75" customHeight="1" x14ac:dyDescent="0.25">
      <c r="B29" s="121"/>
      <c r="C29" s="122"/>
      <c r="D29" s="123"/>
      <c r="E29" s="123"/>
      <c r="F29" s="123"/>
      <c r="G29" s="124" t="s">
        <v>10</v>
      </c>
      <c r="H29" s="124"/>
      <c r="I29" s="124"/>
      <c r="J29" s="57">
        <v>0</v>
      </c>
      <c r="K29" s="58">
        <v>0</v>
      </c>
      <c r="L29" s="57">
        <v>0</v>
      </c>
      <c r="M29" s="57">
        <v>0</v>
      </c>
      <c r="N29" s="57">
        <v>0</v>
      </c>
      <c r="O29" s="57">
        <v>0</v>
      </c>
      <c r="P29" s="25"/>
    </row>
    <row r="30" spans="2:16" ht="31.5" customHeight="1" x14ac:dyDescent="0.25">
      <c r="B30" s="119"/>
      <c r="C30" s="120"/>
      <c r="D30" s="95" t="s">
        <v>20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</row>
    <row r="31" spans="2:16" ht="85.5" customHeight="1" x14ac:dyDescent="0.25">
      <c r="B31" s="119"/>
      <c r="C31" s="120"/>
      <c r="D31" s="125" t="s">
        <v>29</v>
      </c>
      <c r="E31" s="126" t="s">
        <v>11</v>
      </c>
      <c r="F31" s="126"/>
      <c r="G31" s="118" t="s">
        <v>3</v>
      </c>
      <c r="H31" s="118"/>
      <c r="I31" s="142"/>
      <c r="J31" s="47">
        <v>1715.9</v>
      </c>
      <c r="K31" s="45">
        <v>450</v>
      </c>
      <c r="L31" s="46">
        <v>500</v>
      </c>
      <c r="M31" s="44">
        <v>750</v>
      </c>
      <c r="N31" s="44">
        <v>750</v>
      </c>
      <c r="O31" s="47">
        <v>750</v>
      </c>
      <c r="P31" s="18" t="s">
        <v>49</v>
      </c>
    </row>
    <row r="32" spans="2:16" ht="105" customHeight="1" x14ac:dyDescent="0.25">
      <c r="B32" s="119"/>
      <c r="C32" s="120"/>
      <c r="D32" s="125"/>
      <c r="E32" s="126"/>
      <c r="F32" s="126"/>
      <c r="G32" s="118"/>
      <c r="H32" s="118"/>
      <c r="I32" s="142"/>
      <c r="J32" s="51"/>
      <c r="K32" s="49"/>
      <c r="L32" s="50"/>
      <c r="M32" s="48"/>
      <c r="N32" s="48"/>
      <c r="O32" s="51"/>
      <c r="P32" s="19"/>
    </row>
    <row r="33" spans="2:16" ht="65.25" customHeight="1" x14ac:dyDescent="0.25">
      <c r="B33" s="119"/>
      <c r="C33" s="120"/>
      <c r="D33" s="125" t="s">
        <v>30</v>
      </c>
      <c r="E33" s="126" t="s">
        <v>12</v>
      </c>
      <c r="F33" s="126"/>
      <c r="G33" s="118" t="s">
        <v>3</v>
      </c>
      <c r="H33" s="118"/>
      <c r="I33" s="118"/>
      <c r="J33" s="138">
        <v>0</v>
      </c>
      <c r="K33" s="140">
        <v>400</v>
      </c>
      <c r="L33" s="46">
        <v>600</v>
      </c>
      <c r="M33" s="47">
        <v>100</v>
      </c>
      <c r="N33" s="46">
        <v>100</v>
      </c>
      <c r="O33" s="47">
        <v>100</v>
      </c>
      <c r="P33" s="18" t="s">
        <v>49</v>
      </c>
    </row>
    <row r="34" spans="2:16" ht="60.75" customHeight="1" x14ac:dyDescent="0.25">
      <c r="B34" s="119"/>
      <c r="C34" s="120"/>
      <c r="D34" s="125"/>
      <c r="E34" s="126"/>
      <c r="F34" s="126"/>
      <c r="G34" s="118"/>
      <c r="H34" s="118"/>
      <c r="I34" s="118"/>
      <c r="J34" s="139"/>
      <c r="K34" s="141"/>
      <c r="L34" s="50"/>
      <c r="M34" s="51"/>
      <c r="N34" s="50"/>
      <c r="O34" s="51"/>
      <c r="P34" s="19"/>
    </row>
    <row r="35" spans="2:16" ht="46.5" customHeight="1" x14ac:dyDescent="0.25">
      <c r="B35" s="119"/>
      <c r="C35" s="120"/>
      <c r="D35" s="125" t="s">
        <v>31</v>
      </c>
      <c r="E35" s="126" t="s">
        <v>13</v>
      </c>
      <c r="F35" s="126"/>
      <c r="G35" s="97" t="s">
        <v>3</v>
      </c>
      <c r="H35" s="98"/>
      <c r="I35" s="99"/>
      <c r="J35" s="143">
        <v>0</v>
      </c>
      <c r="K35" s="144">
        <v>0.1</v>
      </c>
      <c r="L35" s="46">
        <v>500</v>
      </c>
      <c r="M35" s="47">
        <v>1863.4</v>
      </c>
      <c r="N35" s="46">
        <v>0</v>
      </c>
      <c r="O35" s="47">
        <v>0</v>
      </c>
      <c r="P35" s="18" t="s">
        <v>49</v>
      </c>
    </row>
    <row r="36" spans="2:16" ht="42.75" customHeight="1" x14ac:dyDescent="0.25">
      <c r="B36" s="119"/>
      <c r="C36" s="120"/>
      <c r="D36" s="125"/>
      <c r="E36" s="126"/>
      <c r="F36" s="126"/>
      <c r="G36" s="100"/>
      <c r="H36" s="101"/>
      <c r="I36" s="102"/>
      <c r="J36" s="139"/>
      <c r="K36" s="141"/>
      <c r="L36" s="50"/>
      <c r="M36" s="51"/>
      <c r="N36" s="50"/>
      <c r="O36" s="51"/>
      <c r="P36" s="19"/>
    </row>
    <row r="37" spans="2:16" ht="64.5" customHeight="1" x14ac:dyDescent="0.25">
      <c r="B37" s="119"/>
      <c r="C37" s="120"/>
      <c r="D37" s="125" t="s">
        <v>32</v>
      </c>
      <c r="E37" s="126" t="s">
        <v>19</v>
      </c>
      <c r="F37" s="126"/>
      <c r="G37" s="118" t="s">
        <v>3</v>
      </c>
      <c r="H37" s="118"/>
      <c r="I37" s="118"/>
      <c r="J37" s="21">
        <v>195</v>
      </c>
      <c r="K37" s="26">
        <v>1652.4</v>
      </c>
      <c r="L37" s="46">
        <v>100</v>
      </c>
      <c r="M37" s="47">
        <v>0</v>
      </c>
      <c r="N37" s="46">
        <v>0</v>
      </c>
      <c r="O37" s="47">
        <v>0</v>
      </c>
      <c r="P37" s="18" t="s">
        <v>49</v>
      </c>
    </row>
    <row r="38" spans="2:16" ht="64.5" customHeight="1" x14ac:dyDescent="0.25">
      <c r="B38" s="119"/>
      <c r="C38" s="120"/>
      <c r="D38" s="125"/>
      <c r="E38" s="126"/>
      <c r="F38" s="126"/>
      <c r="G38" s="118"/>
      <c r="H38" s="118"/>
      <c r="I38" s="118"/>
      <c r="J38" s="22"/>
      <c r="K38" s="27"/>
      <c r="L38" s="50"/>
      <c r="M38" s="51"/>
      <c r="N38" s="50"/>
      <c r="O38" s="51"/>
      <c r="P38" s="19"/>
    </row>
    <row r="39" spans="2:16" ht="47.25" customHeight="1" x14ac:dyDescent="0.25">
      <c r="B39" s="119"/>
      <c r="C39" s="120"/>
      <c r="D39" s="125" t="s">
        <v>33</v>
      </c>
      <c r="E39" s="126" t="s">
        <v>43</v>
      </c>
      <c r="F39" s="126"/>
      <c r="G39" s="118" t="s">
        <v>3</v>
      </c>
      <c r="H39" s="118"/>
      <c r="I39" s="118"/>
      <c r="J39" s="35">
        <v>94</v>
      </c>
      <c r="K39" s="26">
        <v>200</v>
      </c>
      <c r="L39" s="46">
        <v>500</v>
      </c>
      <c r="M39" s="47">
        <v>100</v>
      </c>
      <c r="N39" s="46">
        <v>100</v>
      </c>
      <c r="O39" s="47">
        <v>100</v>
      </c>
      <c r="P39" s="18" t="s">
        <v>49</v>
      </c>
    </row>
    <row r="40" spans="2:16" ht="52.5" customHeight="1" x14ac:dyDescent="0.25">
      <c r="B40" s="119"/>
      <c r="C40" s="120"/>
      <c r="D40" s="125"/>
      <c r="E40" s="126"/>
      <c r="F40" s="126"/>
      <c r="G40" s="118"/>
      <c r="H40" s="118"/>
      <c r="I40" s="118"/>
      <c r="J40" s="36"/>
      <c r="K40" s="27"/>
      <c r="L40" s="50"/>
      <c r="M40" s="51"/>
      <c r="N40" s="50"/>
      <c r="O40" s="51"/>
      <c r="P40" s="19"/>
    </row>
    <row r="41" spans="2:16" ht="58.5" customHeight="1" x14ac:dyDescent="0.25">
      <c r="B41" s="119"/>
      <c r="C41" s="120"/>
      <c r="D41" s="125"/>
      <c r="E41" s="126"/>
      <c r="F41" s="126"/>
      <c r="G41" s="118" t="s">
        <v>3</v>
      </c>
      <c r="H41" s="118"/>
      <c r="I41" s="118"/>
      <c r="J41" s="55">
        <v>500</v>
      </c>
      <c r="K41" s="56">
        <v>505</v>
      </c>
      <c r="L41" s="50">
        <v>0</v>
      </c>
      <c r="M41" s="55">
        <v>0</v>
      </c>
      <c r="N41" s="50">
        <v>0</v>
      </c>
      <c r="O41" s="55">
        <v>0</v>
      </c>
      <c r="P41" s="19" t="s">
        <v>60</v>
      </c>
    </row>
    <row r="42" spans="2:16" ht="51" customHeight="1" x14ac:dyDescent="0.25">
      <c r="B42" s="8"/>
      <c r="C42" s="9"/>
      <c r="D42" s="112" t="s">
        <v>34</v>
      </c>
      <c r="E42" s="114" t="s">
        <v>52</v>
      </c>
      <c r="F42" s="115"/>
      <c r="G42" s="118" t="s">
        <v>3</v>
      </c>
      <c r="H42" s="118"/>
      <c r="I42" s="118"/>
      <c r="J42" s="55">
        <v>0</v>
      </c>
      <c r="K42" s="56">
        <v>0</v>
      </c>
      <c r="L42" s="55">
        <v>0</v>
      </c>
      <c r="M42" s="55">
        <v>136.6</v>
      </c>
      <c r="N42" s="55">
        <v>0</v>
      </c>
      <c r="O42" s="55">
        <v>0</v>
      </c>
      <c r="P42" s="103" t="s">
        <v>49</v>
      </c>
    </row>
    <row r="43" spans="2:16" ht="57.75" customHeight="1" x14ac:dyDescent="0.25">
      <c r="B43" s="8"/>
      <c r="C43" s="9"/>
      <c r="D43" s="113"/>
      <c r="E43" s="116"/>
      <c r="F43" s="117"/>
      <c r="G43" s="118" t="s">
        <v>10</v>
      </c>
      <c r="H43" s="118"/>
      <c r="I43" s="118"/>
      <c r="J43" s="55">
        <v>0</v>
      </c>
      <c r="K43" s="56">
        <v>0</v>
      </c>
      <c r="L43" s="55">
        <v>0</v>
      </c>
      <c r="M43" s="55">
        <v>1814.7</v>
      </c>
      <c r="N43" s="55">
        <v>0</v>
      </c>
      <c r="O43" s="55">
        <v>0</v>
      </c>
      <c r="P43" s="104"/>
    </row>
    <row r="44" spans="2:16" s="2" customFormat="1" ht="35.25" customHeight="1" x14ac:dyDescent="0.25">
      <c r="B44" s="121"/>
      <c r="C44" s="122"/>
      <c r="D44" s="123"/>
      <c r="E44" s="123" t="s">
        <v>68</v>
      </c>
      <c r="F44" s="123"/>
      <c r="G44" s="137" t="s">
        <v>3</v>
      </c>
      <c r="H44" s="137"/>
      <c r="I44" s="137"/>
      <c r="J44" s="57">
        <f>SUM(J31:J43)</f>
        <v>2504.9</v>
      </c>
      <c r="K44" s="58">
        <f>SUM(K31:K43)</f>
        <v>3207.5</v>
      </c>
      <c r="L44" s="57">
        <f>SUM(L31:L43)</f>
        <v>2200</v>
      </c>
      <c r="M44" s="57">
        <f>SUM(M31:M43)-M43</f>
        <v>2950</v>
      </c>
      <c r="N44" s="57">
        <f>SUM(N31:N43)</f>
        <v>950</v>
      </c>
      <c r="O44" s="57">
        <f>SUM(O31:O43)</f>
        <v>950</v>
      </c>
      <c r="P44" s="25"/>
    </row>
    <row r="45" spans="2:16" s="2" customFormat="1" ht="38.25" customHeight="1" x14ac:dyDescent="0.25">
      <c r="B45" s="121"/>
      <c r="C45" s="122"/>
      <c r="D45" s="123"/>
      <c r="E45" s="123"/>
      <c r="F45" s="123"/>
      <c r="G45" s="124" t="s">
        <v>10</v>
      </c>
      <c r="H45" s="124"/>
      <c r="I45" s="124"/>
      <c r="J45" s="57">
        <v>0</v>
      </c>
      <c r="K45" s="58">
        <v>0</v>
      </c>
      <c r="L45" s="57">
        <v>0</v>
      </c>
      <c r="M45" s="57">
        <f>M43</f>
        <v>1814.7</v>
      </c>
      <c r="N45" s="57">
        <v>0</v>
      </c>
      <c r="O45" s="57">
        <v>0</v>
      </c>
      <c r="P45" s="25"/>
    </row>
    <row r="46" spans="2:16" ht="28.5" customHeight="1" x14ac:dyDescent="0.25">
      <c r="B46" s="119"/>
      <c r="C46" s="120"/>
      <c r="D46" s="95" t="s">
        <v>21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</row>
    <row r="47" spans="2:16" ht="84.75" customHeight="1" x14ac:dyDescent="0.25">
      <c r="B47" s="119"/>
      <c r="C47" s="120"/>
      <c r="D47" s="125" t="s">
        <v>35</v>
      </c>
      <c r="E47" s="126" t="s">
        <v>14</v>
      </c>
      <c r="F47" s="126"/>
      <c r="G47" s="118" t="s">
        <v>3</v>
      </c>
      <c r="H47" s="118"/>
      <c r="I47" s="118"/>
      <c r="J47" s="21">
        <v>120</v>
      </c>
      <c r="K47" s="26">
        <v>400</v>
      </c>
      <c r="L47" s="46">
        <v>250</v>
      </c>
      <c r="M47" s="47">
        <v>250</v>
      </c>
      <c r="N47" s="46">
        <v>250</v>
      </c>
      <c r="O47" s="47">
        <v>250</v>
      </c>
      <c r="P47" s="18" t="s">
        <v>49</v>
      </c>
    </row>
    <row r="48" spans="2:16" ht="54" customHeight="1" x14ac:dyDescent="0.25">
      <c r="B48" s="119"/>
      <c r="C48" s="120"/>
      <c r="D48" s="125"/>
      <c r="E48" s="126"/>
      <c r="F48" s="126"/>
      <c r="G48" s="118"/>
      <c r="H48" s="118"/>
      <c r="I48" s="118"/>
      <c r="J48" s="22"/>
      <c r="K48" s="38"/>
      <c r="L48" s="54"/>
      <c r="M48" s="59"/>
      <c r="N48" s="54"/>
      <c r="O48" s="59"/>
      <c r="P48" s="20"/>
    </row>
    <row r="49" spans="2:16" s="2" customFormat="1" ht="36" customHeight="1" x14ac:dyDescent="0.25">
      <c r="B49" s="121"/>
      <c r="C49" s="122"/>
      <c r="D49" s="28"/>
      <c r="E49" s="123" t="s">
        <v>67</v>
      </c>
      <c r="F49" s="123"/>
      <c r="G49" s="124" t="s">
        <v>3</v>
      </c>
      <c r="H49" s="124"/>
      <c r="I49" s="124"/>
      <c r="J49" s="60">
        <f>SUM(J47)</f>
        <v>120</v>
      </c>
      <c r="K49" s="58">
        <f>SUM(K47)</f>
        <v>400</v>
      </c>
      <c r="L49" s="61">
        <f>SUM(L47:L48)</f>
        <v>250</v>
      </c>
      <c r="M49" s="57">
        <f>SUM(M47:M48)</f>
        <v>250</v>
      </c>
      <c r="N49" s="61">
        <f>SUM(N47:N48)</f>
        <v>250</v>
      </c>
      <c r="O49" s="57">
        <f>SUM(O47:O48)</f>
        <v>250</v>
      </c>
      <c r="P49" s="29"/>
    </row>
    <row r="50" spans="2:16" ht="25.5" customHeight="1" x14ac:dyDescent="0.25">
      <c r="B50" s="119"/>
      <c r="C50" s="120"/>
      <c r="D50" s="95" t="s">
        <v>50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</row>
    <row r="51" spans="2:16" ht="15" hidden="1" customHeight="1" thickBot="1" x14ac:dyDescent="0.3">
      <c r="B51" s="119"/>
      <c r="C51" s="120"/>
      <c r="D51" s="105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</row>
    <row r="52" spans="2:16" ht="49.5" customHeight="1" x14ac:dyDescent="0.25">
      <c r="B52" s="119"/>
      <c r="C52" s="120"/>
      <c r="D52" s="23" t="s">
        <v>36</v>
      </c>
      <c r="E52" s="110" t="s">
        <v>15</v>
      </c>
      <c r="F52" s="111"/>
      <c r="G52" s="107" t="s">
        <v>3</v>
      </c>
      <c r="H52" s="108"/>
      <c r="I52" s="109"/>
      <c r="J52" s="55">
        <v>1288.4000000000001</v>
      </c>
      <c r="K52" s="56">
        <v>962.1</v>
      </c>
      <c r="L52" s="55">
        <v>950</v>
      </c>
      <c r="M52" s="55">
        <v>950</v>
      </c>
      <c r="N52" s="55">
        <v>950</v>
      </c>
      <c r="O52" s="55">
        <v>950</v>
      </c>
      <c r="P52" s="24" t="s">
        <v>49</v>
      </c>
    </row>
    <row r="53" spans="2:16" ht="42" customHeight="1" x14ac:dyDescent="0.25">
      <c r="B53" s="119"/>
      <c r="C53" s="120"/>
      <c r="D53" s="23" t="s">
        <v>37</v>
      </c>
      <c r="E53" s="110" t="s">
        <v>42</v>
      </c>
      <c r="F53" s="111"/>
      <c r="G53" s="107" t="s">
        <v>3</v>
      </c>
      <c r="H53" s="108"/>
      <c r="I53" s="109"/>
      <c r="J53" s="55">
        <v>705.8</v>
      </c>
      <c r="K53" s="56">
        <v>0</v>
      </c>
      <c r="L53" s="55">
        <v>0</v>
      </c>
      <c r="M53" s="55">
        <v>0</v>
      </c>
      <c r="N53" s="55">
        <v>0</v>
      </c>
      <c r="O53" s="55">
        <v>0</v>
      </c>
      <c r="P53" s="24" t="s">
        <v>49</v>
      </c>
    </row>
    <row r="54" spans="2:16" ht="53.25" customHeight="1" x14ac:dyDescent="0.25">
      <c r="B54" s="119"/>
      <c r="C54" s="120"/>
      <c r="D54" s="23" t="s">
        <v>38</v>
      </c>
      <c r="E54" s="110" t="s">
        <v>41</v>
      </c>
      <c r="F54" s="111"/>
      <c r="G54" s="107" t="s">
        <v>3</v>
      </c>
      <c r="H54" s="108"/>
      <c r="I54" s="109"/>
      <c r="J54" s="55">
        <v>1968</v>
      </c>
      <c r="K54" s="56">
        <v>166.6</v>
      </c>
      <c r="L54" s="55">
        <v>2000</v>
      </c>
      <c r="M54" s="55">
        <v>0</v>
      </c>
      <c r="N54" s="55">
        <v>2000</v>
      </c>
      <c r="O54" s="55">
        <v>2000</v>
      </c>
      <c r="P54" s="24" t="s">
        <v>49</v>
      </c>
    </row>
    <row r="55" spans="2:16" ht="70.5" customHeight="1" x14ac:dyDescent="0.25">
      <c r="B55" s="119"/>
      <c r="C55" s="120"/>
      <c r="D55" s="23" t="s">
        <v>39</v>
      </c>
      <c r="E55" s="110" t="s">
        <v>16</v>
      </c>
      <c r="F55" s="111"/>
      <c r="G55" s="107" t="s">
        <v>3</v>
      </c>
      <c r="H55" s="108"/>
      <c r="I55" s="109"/>
      <c r="J55" s="55">
        <v>1205.3</v>
      </c>
      <c r="K55" s="56">
        <v>1489.7</v>
      </c>
      <c r="L55" s="55">
        <v>1341</v>
      </c>
      <c r="M55" s="55">
        <v>1400.6</v>
      </c>
      <c r="N55" s="55">
        <v>1400.6</v>
      </c>
      <c r="O55" s="55">
        <v>1400.6</v>
      </c>
      <c r="P55" s="24" t="s">
        <v>49</v>
      </c>
    </row>
    <row r="56" spans="2:16" ht="90.75" customHeight="1" x14ac:dyDescent="0.25">
      <c r="B56" s="119"/>
      <c r="C56" s="120"/>
      <c r="D56" s="23" t="s">
        <v>40</v>
      </c>
      <c r="E56" s="110" t="s">
        <v>17</v>
      </c>
      <c r="F56" s="111"/>
      <c r="G56" s="107" t="s">
        <v>3</v>
      </c>
      <c r="H56" s="108"/>
      <c r="I56" s="109"/>
      <c r="J56" s="55">
        <v>1546.4</v>
      </c>
      <c r="K56" s="56">
        <v>1910</v>
      </c>
      <c r="L56" s="55">
        <v>5050</v>
      </c>
      <c r="M56" s="55">
        <v>5050</v>
      </c>
      <c r="N56" s="55">
        <v>5050</v>
      </c>
      <c r="O56" s="55">
        <v>5050</v>
      </c>
      <c r="P56" s="24" t="s">
        <v>49</v>
      </c>
    </row>
    <row r="57" spans="2:16" s="2" customFormat="1" ht="42" customHeight="1" x14ac:dyDescent="0.25">
      <c r="B57" s="121"/>
      <c r="C57" s="122"/>
      <c r="D57" s="28"/>
      <c r="E57" s="90" t="s">
        <v>86</v>
      </c>
      <c r="F57" s="91"/>
      <c r="G57" s="87" t="s">
        <v>3</v>
      </c>
      <c r="H57" s="88"/>
      <c r="I57" s="89"/>
      <c r="J57" s="57">
        <f t="shared" ref="J57:O57" si="1">SUM(J52:J56)</f>
        <v>6713.9</v>
      </c>
      <c r="K57" s="58">
        <f t="shared" si="1"/>
        <v>4528.3999999999996</v>
      </c>
      <c r="L57" s="57">
        <f t="shared" si="1"/>
        <v>9341</v>
      </c>
      <c r="M57" s="57">
        <f t="shared" si="1"/>
        <v>7400.6</v>
      </c>
      <c r="N57" s="57">
        <f t="shared" si="1"/>
        <v>9400.6</v>
      </c>
      <c r="O57" s="57">
        <f t="shared" si="1"/>
        <v>9400.6</v>
      </c>
      <c r="P57" s="25"/>
    </row>
    <row r="58" spans="2:16" s="2" customFormat="1" ht="47.25" customHeight="1" x14ac:dyDescent="0.25">
      <c r="B58" s="121"/>
      <c r="C58" s="122"/>
      <c r="D58" s="131"/>
      <c r="E58" s="133" t="s">
        <v>18</v>
      </c>
      <c r="F58" s="134"/>
      <c r="G58" s="124" t="s">
        <v>3</v>
      </c>
      <c r="H58" s="124"/>
      <c r="I58" s="124"/>
      <c r="J58" s="57">
        <f>J28+J44+J49+J57</f>
        <v>13663.099999999999</v>
      </c>
      <c r="K58" s="58">
        <f t="shared" ref="K58:O58" si="2">K28+K44+K49+K57</f>
        <v>12954.699999999999</v>
      </c>
      <c r="L58" s="57">
        <f t="shared" si="2"/>
        <v>15391.1</v>
      </c>
      <c r="M58" s="57">
        <f t="shared" si="2"/>
        <v>15300.7</v>
      </c>
      <c r="N58" s="57">
        <f t="shared" si="2"/>
        <v>15300.7</v>
      </c>
      <c r="O58" s="57">
        <f t="shared" si="2"/>
        <v>15300.7</v>
      </c>
      <c r="P58" s="25"/>
    </row>
    <row r="59" spans="2:16" s="2" customFormat="1" ht="48" customHeight="1" x14ac:dyDescent="0.25">
      <c r="B59" s="10"/>
      <c r="C59" s="11"/>
      <c r="D59" s="132"/>
      <c r="E59" s="135"/>
      <c r="F59" s="136"/>
      <c r="G59" s="124" t="s">
        <v>10</v>
      </c>
      <c r="H59" s="124"/>
      <c r="I59" s="124"/>
      <c r="J59" s="57">
        <f>J29+J45</f>
        <v>0</v>
      </c>
      <c r="K59" s="58">
        <f t="shared" ref="K59:O59" si="3">K29+K45</f>
        <v>0</v>
      </c>
      <c r="L59" s="57">
        <f t="shared" si="3"/>
        <v>0</v>
      </c>
      <c r="M59" s="57">
        <f t="shared" si="3"/>
        <v>1814.7</v>
      </c>
      <c r="N59" s="57">
        <f t="shared" si="3"/>
        <v>0</v>
      </c>
      <c r="O59" s="57">
        <f t="shared" si="3"/>
        <v>0</v>
      </c>
      <c r="P59" s="25"/>
    </row>
    <row r="60" spans="2:16" s="2" customFormat="1" ht="15" customHeight="1" x14ac:dyDescent="0.25">
      <c r="B60" s="121"/>
      <c r="C60" s="122"/>
      <c r="D60" s="130"/>
      <c r="E60" s="154" t="s">
        <v>47</v>
      </c>
      <c r="F60" s="155"/>
      <c r="G60" s="155"/>
      <c r="H60" s="156"/>
      <c r="I60" s="66"/>
      <c r="J60" s="127">
        <f>J58+J59</f>
        <v>13663.099999999999</v>
      </c>
      <c r="K60" s="129">
        <f t="shared" ref="K60:O60" si="4">K58+K59</f>
        <v>12954.699999999999</v>
      </c>
      <c r="L60" s="127">
        <f t="shared" si="4"/>
        <v>15391.1</v>
      </c>
      <c r="M60" s="127">
        <f t="shared" si="4"/>
        <v>17115.400000000001</v>
      </c>
      <c r="N60" s="127">
        <f t="shared" si="4"/>
        <v>15300.7</v>
      </c>
      <c r="O60" s="127">
        <f t="shared" si="4"/>
        <v>15300.7</v>
      </c>
      <c r="P60" s="128"/>
    </row>
    <row r="61" spans="2:16" s="2" customFormat="1" ht="36.75" customHeight="1" x14ac:dyDescent="0.25">
      <c r="B61" s="121"/>
      <c r="C61" s="122"/>
      <c r="D61" s="130"/>
      <c r="E61" s="157" t="s">
        <v>48</v>
      </c>
      <c r="F61" s="158"/>
      <c r="G61" s="158"/>
      <c r="H61" s="159"/>
      <c r="I61" s="67"/>
      <c r="J61" s="127"/>
      <c r="K61" s="129"/>
      <c r="L61" s="127"/>
      <c r="M61" s="127"/>
      <c r="N61" s="127"/>
      <c r="O61" s="127"/>
      <c r="P61" s="128"/>
    </row>
    <row r="62" spans="2:16" x14ac:dyDescent="0.25">
      <c r="B62" s="4"/>
      <c r="C62" s="152"/>
      <c r="D62" s="152"/>
      <c r="E62" s="152"/>
      <c r="F62" s="153"/>
      <c r="G62" s="153"/>
      <c r="I62" s="32"/>
      <c r="J62" s="33"/>
      <c r="K62" s="62"/>
      <c r="L62" s="33"/>
      <c r="M62" s="33"/>
      <c r="N62" s="33"/>
      <c r="O62" s="33"/>
      <c r="P62" s="33" t="s">
        <v>64</v>
      </c>
    </row>
    <row r="63" spans="2:16" s="1" customFormat="1" ht="15.75" customHeight="1" x14ac:dyDescent="0.2">
      <c r="B63" s="4"/>
      <c r="C63" s="4"/>
      <c r="D63" s="16" t="s">
        <v>61</v>
      </c>
      <c r="E63" s="16"/>
      <c r="F63" s="16"/>
      <c r="G63" s="16"/>
      <c r="H63" s="16"/>
      <c r="I63" s="16"/>
      <c r="J63" s="63"/>
      <c r="K63" s="64"/>
      <c r="L63" s="63"/>
      <c r="M63" s="63"/>
      <c r="N63" s="63"/>
      <c r="O63" s="63"/>
      <c r="P63" s="17"/>
    </row>
    <row r="64" spans="2:16" s="1" customFormat="1" ht="11.25" x14ac:dyDescent="0.2">
      <c r="B64" s="4"/>
      <c r="C64" s="4"/>
      <c r="D64" s="16" t="s">
        <v>63</v>
      </c>
      <c r="E64" s="16"/>
      <c r="F64" s="16"/>
      <c r="G64" s="16"/>
      <c r="H64" s="16"/>
      <c r="I64" s="16"/>
      <c r="J64" s="63"/>
      <c r="K64" s="64"/>
      <c r="L64" s="63"/>
      <c r="M64" s="63"/>
      <c r="N64" s="63"/>
      <c r="O64" s="63" t="s">
        <v>44</v>
      </c>
      <c r="P64" s="17"/>
    </row>
    <row r="65" spans="2:16" s="5" customFormat="1" x14ac:dyDescent="0.25">
      <c r="B65" s="12"/>
      <c r="C65" s="12"/>
      <c r="D65" s="16" t="s">
        <v>62</v>
      </c>
      <c r="E65" s="16"/>
      <c r="F65" s="16"/>
      <c r="G65" s="16"/>
      <c r="H65" s="16"/>
      <c r="I65" s="16"/>
      <c r="J65" s="63"/>
      <c r="K65" s="64"/>
      <c r="L65" s="63"/>
      <c r="M65" s="63"/>
      <c r="N65" s="63"/>
      <c r="O65" s="63"/>
      <c r="P65" s="17"/>
    </row>
  </sheetData>
  <mergeCells count="134">
    <mergeCell ref="C62:E62"/>
    <mergeCell ref="F62:G62"/>
    <mergeCell ref="E60:H60"/>
    <mergeCell ref="E61:H61"/>
    <mergeCell ref="B13:C13"/>
    <mergeCell ref="B12:C12"/>
    <mergeCell ref="E12:F12"/>
    <mergeCell ref="G12:I12"/>
    <mergeCell ref="J9:O10"/>
    <mergeCell ref="B21:C22"/>
    <mergeCell ref="D21:D22"/>
    <mergeCell ref="E21:F22"/>
    <mergeCell ref="G21:I22"/>
    <mergeCell ref="B19:C20"/>
    <mergeCell ref="D19:D20"/>
    <mergeCell ref="E19:F20"/>
    <mergeCell ref="G19:I20"/>
    <mergeCell ref="B28:C28"/>
    <mergeCell ref="D28:D29"/>
    <mergeCell ref="E28:F29"/>
    <mergeCell ref="G28:I28"/>
    <mergeCell ref="B29:C29"/>
    <mergeCell ref="G29:I29"/>
    <mergeCell ref="E27:F27"/>
    <mergeCell ref="B23:C24"/>
    <mergeCell ref="D23:D24"/>
    <mergeCell ref="E23:F24"/>
    <mergeCell ref="G23:I24"/>
    <mergeCell ref="B33:C34"/>
    <mergeCell ref="E33:F34"/>
    <mergeCell ref="G33:I34"/>
    <mergeCell ref="G27:I27"/>
    <mergeCell ref="P9:P11"/>
    <mergeCell ref="B10:C10"/>
    <mergeCell ref="B11:C11"/>
    <mergeCell ref="B9:C9"/>
    <mergeCell ref="D9:D11"/>
    <mergeCell ref="E9:F11"/>
    <mergeCell ref="G9:I11"/>
    <mergeCell ref="B17:C18"/>
    <mergeCell ref="D17:D18"/>
    <mergeCell ref="E17:F18"/>
    <mergeCell ref="G17:I18"/>
    <mergeCell ref="B14:C14"/>
    <mergeCell ref="B15:C16"/>
    <mergeCell ref="D15:D16"/>
    <mergeCell ref="E15:F16"/>
    <mergeCell ref="G15:I16"/>
    <mergeCell ref="B30:C30"/>
    <mergeCell ref="B31:C32"/>
    <mergeCell ref="D31:D32"/>
    <mergeCell ref="E31:F32"/>
    <mergeCell ref="G31:I32"/>
    <mergeCell ref="D33:D34"/>
    <mergeCell ref="J35:J36"/>
    <mergeCell ref="K35:K36"/>
    <mergeCell ref="B25:C26"/>
    <mergeCell ref="D25:D26"/>
    <mergeCell ref="E25:F26"/>
    <mergeCell ref="G25:I26"/>
    <mergeCell ref="B37:C38"/>
    <mergeCell ref="D37:D38"/>
    <mergeCell ref="E37:F38"/>
    <mergeCell ref="G37:I38"/>
    <mergeCell ref="B35:C36"/>
    <mergeCell ref="D35:D36"/>
    <mergeCell ref="E35:F36"/>
    <mergeCell ref="B41:C41"/>
    <mergeCell ref="G41:I41"/>
    <mergeCell ref="B46:C46"/>
    <mergeCell ref="B44:C44"/>
    <mergeCell ref="D44:D45"/>
    <mergeCell ref="E44:F45"/>
    <mergeCell ref="G44:I44"/>
    <mergeCell ref="B45:C45"/>
    <mergeCell ref="G45:I45"/>
    <mergeCell ref="B39:C40"/>
    <mergeCell ref="D39:D41"/>
    <mergeCell ref="E39:F41"/>
    <mergeCell ref="G39:I40"/>
    <mergeCell ref="L60:L61"/>
    <mergeCell ref="M60:M61"/>
    <mergeCell ref="N60:N61"/>
    <mergeCell ref="P60:P61"/>
    <mergeCell ref="B57:C57"/>
    <mergeCell ref="B56:C56"/>
    <mergeCell ref="O60:O61"/>
    <mergeCell ref="B55:C55"/>
    <mergeCell ref="B54:C54"/>
    <mergeCell ref="K60:K61"/>
    <mergeCell ref="B60:C61"/>
    <mergeCell ref="D60:D61"/>
    <mergeCell ref="D58:D59"/>
    <mergeCell ref="E58:F59"/>
    <mergeCell ref="G59:I59"/>
    <mergeCell ref="B58:C58"/>
    <mergeCell ref="G58:I58"/>
    <mergeCell ref="J60:J61"/>
    <mergeCell ref="E54:F54"/>
    <mergeCell ref="G54:I54"/>
    <mergeCell ref="E55:F55"/>
    <mergeCell ref="G55:I55"/>
    <mergeCell ref="E56:F56"/>
    <mergeCell ref="G56:I56"/>
    <mergeCell ref="B53:C53"/>
    <mergeCell ref="E53:F53"/>
    <mergeCell ref="B52:C52"/>
    <mergeCell ref="B50:C51"/>
    <mergeCell ref="G53:I53"/>
    <mergeCell ref="B49:C49"/>
    <mergeCell ref="E49:F49"/>
    <mergeCell ref="G49:I49"/>
    <mergeCell ref="B47:C48"/>
    <mergeCell ref="D47:D48"/>
    <mergeCell ref="E47:F48"/>
    <mergeCell ref="G47:I48"/>
    <mergeCell ref="G57:I57"/>
    <mergeCell ref="E57:F57"/>
    <mergeCell ref="F7:O7"/>
    <mergeCell ref="D13:P14"/>
    <mergeCell ref="D30:P30"/>
    <mergeCell ref="G35:I35"/>
    <mergeCell ref="G36:I36"/>
    <mergeCell ref="P42:P43"/>
    <mergeCell ref="D46:P46"/>
    <mergeCell ref="D50:P51"/>
    <mergeCell ref="G52:I52"/>
    <mergeCell ref="E52:F52"/>
    <mergeCell ref="D42:D43"/>
    <mergeCell ref="E42:F43"/>
    <mergeCell ref="G42:I42"/>
    <mergeCell ref="G43:I43"/>
    <mergeCell ref="J33:J34"/>
    <mergeCell ref="K33:K34"/>
  </mergeCells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90" zoomScaleNormal="190" workbookViewId="0">
      <selection activeCell="F15" sqref="F15"/>
    </sheetView>
  </sheetViews>
  <sheetFormatPr defaultRowHeight="15" x14ac:dyDescent="0.25"/>
  <cols>
    <col min="1" max="1" width="10.7109375" style="1" customWidth="1"/>
    <col min="2" max="2" width="10.5703125" style="1" customWidth="1"/>
    <col min="3" max="3" width="9.140625" style="79"/>
    <col min="4" max="4" width="9.140625" style="1"/>
    <col min="5" max="5" width="9.140625" style="79"/>
    <col min="6" max="9" width="9.140625" style="1"/>
  </cols>
  <sheetData>
    <row r="1" spans="1:9" s="5" customFormat="1" ht="11.25" customHeight="1" x14ac:dyDescent="0.25">
      <c r="A1" s="17"/>
      <c r="B1" s="17"/>
      <c r="C1" s="74"/>
      <c r="D1" s="17"/>
      <c r="E1" s="74"/>
      <c r="F1" s="70"/>
      <c r="G1" s="16" t="s">
        <v>85</v>
      </c>
      <c r="H1" s="16"/>
      <c r="I1" s="70"/>
    </row>
    <row r="2" spans="1:9" s="5" customFormat="1" ht="12.75" customHeight="1" x14ac:dyDescent="0.25">
      <c r="A2" s="17"/>
      <c r="B2" s="17"/>
      <c r="C2" s="74"/>
      <c r="D2" s="17"/>
      <c r="E2" s="74"/>
      <c r="F2" s="70"/>
      <c r="G2" s="16" t="s">
        <v>56</v>
      </c>
      <c r="H2" s="16"/>
      <c r="I2" s="70"/>
    </row>
    <row r="3" spans="1:9" s="5" customFormat="1" ht="12.75" customHeight="1" x14ac:dyDescent="0.25">
      <c r="A3" s="17"/>
      <c r="B3" s="17"/>
      <c r="C3" s="74"/>
      <c r="D3" s="17"/>
      <c r="E3" s="74"/>
      <c r="F3" s="70"/>
      <c r="G3" s="16" t="s">
        <v>57</v>
      </c>
      <c r="H3" s="16"/>
      <c r="I3" s="70"/>
    </row>
    <row r="4" spans="1:9" s="5" customFormat="1" ht="11.25" customHeight="1" x14ac:dyDescent="0.25">
      <c r="A4" s="16"/>
      <c r="B4" s="16"/>
      <c r="C4" s="75"/>
      <c r="D4" s="16"/>
      <c r="E4" s="75"/>
      <c r="F4" s="70"/>
      <c r="G4" s="16" t="s">
        <v>58</v>
      </c>
      <c r="H4" s="16"/>
      <c r="I4" s="70"/>
    </row>
    <row r="5" spans="1:9" s="5" customFormat="1" ht="11.25" customHeight="1" x14ac:dyDescent="0.25">
      <c r="A5" s="16"/>
      <c r="B5" s="16"/>
      <c r="C5" s="75"/>
      <c r="D5" s="16"/>
      <c r="E5" s="75"/>
      <c r="F5" s="70"/>
      <c r="G5" s="16" t="s">
        <v>59</v>
      </c>
      <c r="H5" s="16"/>
      <c r="I5" s="70"/>
    </row>
    <row r="6" spans="1:9" ht="6" customHeight="1" x14ac:dyDescent="0.25">
      <c r="A6" s="4"/>
      <c r="B6" s="4"/>
      <c r="C6" s="76"/>
      <c r="D6" s="4"/>
      <c r="E6" s="76"/>
      <c r="F6" s="6"/>
      <c r="G6" s="6"/>
      <c r="H6" s="6"/>
      <c r="I6" s="4"/>
    </row>
    <row r="7" spans="1:9" ht="16.5" customHeight="1" x14ac:dyDescent="0.25">
      <c r="A7" s="4"/>
      <c r="B7" s="92" t="s">
        <v>65</v>
      </c>
      <c r="C7" s="92"/>
      <c r="D7" s="92"/>
      <c r="E7" s="92"/>
      <c r="F7" s="92"/>
      <c r="G7" s="92"/>
      <c r="H7" s="92"/>
      <c r="I7" s="4"/>
    </row>
    <row r="8" spans="1:9" s="4" customFormat="1" ht="11.25" x14ac:dyDescent="0.25">
      <c r="A8" s="185" t="s">
        <v>66</v>
      </c>
      <c r="B8" s="186" t="s">
        <v>77</v>
      </c>
      <c r="C8" s="187" t="s">
        <v>70</v>
      </c>
      <c r="D8" s="188" t="s">
        <v>78</v>
      </c>
      <c r="E8" s="189"/>
      <c r="F8" s="189"/>
      <c r="G8" s="189"/>
      <c r="H8" s="189"/>
      <c r="I8" s="190"/>
    </row>
    <row r="9" spans="1:9" s="4" customFormat="1" ht="26.25" customHeight="1" x14ac:dyDescent="0.25">
      <c r="A9" s="191"/>
      <c r="B9" s="192"/>
      <c r="C9" s="193"/>
      <c r="D9" s="194" t="s">
        <v>71</v>
      </c>
      <c r="E9" s="195" t="s">
        <v>72</v>
      </c>
      <c r="F9" s="194" t="s">
        <v>73</v>
      </c>
      <c r="G9" s="194" t="s">
        <v>74</v>
      </c>
      <c r="H9" s="194" t="s">
        <v>75</v>
      </c>
      <c r="I9" s="194" t="s">
        <v>76</v>
      </c>
    </row>
    <row r="10" spans="1:9" s="3" customFormat="1" x14ac:dyDescent="0.25">
      <c r="A10" s="174" t="s">
        <v>83</v>
      </c>
      <c r="B10" s="82" t="s">
        <v>79</v>
      </c>
      <c r="C10" s="31">
        <f>D10+E10+F10+G10+H10+I10</f>
        <v>88720.7</v>
      </c>
      <c r="D10" s="25">
        <f>D12+D13+D14</f>
        <v>13163.1</v>
      </c>
      <c r="E10" s="31">
        <f t="shared" ref="E10:I10" si="0">E12+E13+E14</f>
        <v>12449.7</v>
      </c>
      <c r="F10" s="25">
        <f t="shared" si="0"/>
        <v>15391.1</v>
      </c>
      <c r="G10" s="25">
        <f t="shared" si="0"/>
        <v>17115.400000000001</v>
      </c>
      <c r="H10" s="25">
        <f t="shared" si="0"/>
        <v>15300.7</v>
      </c>
      <c r="I10" s="25">
        <f t="shared" si="0"/>
        <v>15300.7</v>
      </c>
    </row>
    <row r="11" spans="1:9" s="3" customFormat="1" x14ac:dyDescent="0.25">
      <c r="A11" s="175"/>
      <c r="B11" s="171" t="s">
        <v>80</v>
      </c>
      <c r="C11" s="172"/>
      <c r="D11" s="172"/>
      <c r="E11" s="172"/>
      <c r="F11" s="172"/>
      <c r="G11" s="172"/>
      <c r="H11" s="172"/>
      <c r="I11" s="173"/>
    </row>
    <row r="12" spans="1:9" s="3" customFormat="1" ht="33.75" x14ac:dyDescent="0.25">
      <c r="A12" s="175"/>
      <c r="B12" s="72" t="s">
        <v>3</v>
      </c>
      <c r="C12" s="30">
        <f>D12+E12+F12+G12+H12+I12</f>
        <v>86906</v>
      </c>
      <c r="D12" s="24">
        <v>13163.1</v>
      </c>
      <c r="E12" s="30">
        <v>12449.7</v>
      </c>
      <c r="F12" s="24">
        <v>15391.1</v>
      </c>
      <c r="G12" s="24">
        <v>15300.7</v>
      </c>
      <c r="H12" s="24">
        <v>15300.7</v>
      </c>
      <c r="I12" s="24">
        <v>15300.7</v>
      </c>
    </row>
    <row r="13" spans="1:9" ht="33.75" x14ac:dyDescent="0.25">
      <c r="A13" s="175"/>
      <c r="B13" s="72" t="s">
        <v>10</v>
      </c>
      <c r="C13" s="77">
        <f>D13+E13+F13+G13+H13+I13</f>
        <v>1814.7</v>
      </c>
      <c r="D13" s="73">
        <v>0</v>
      </c>
      <c r="E13" s="77">
        <v>0</v>
      </c>
      <c r="F13" s="73">
        <v>0</v>
      </c>
      <c r="G13" s="73">
        <v>1814.7</v>
      </c>
      <c r="H13" s="73">
        <v>0</v>
      </c>
      <c r="I13" s="73">
        <v>0</v>
      </c>
    </row>
    <row r="14" spans="1:9" ht="22.5" x14ac:dyDescent="0.25">
      <c r="A14" s="176"/>
      <c r="B14" s="72" t="s">
        <v>81</v>
      </c>
      <c r="C14" s="77">
        <f>D14+E14+F14+G14+H14+I14</f>
        <v>0</v>
      </c>
      <c r="D14" s="73">
        <v>0</v>
      </c>
      <c r="E14" s="77">
        <v>0</v>
      </c>
      <c r="F14" s="73">
        <v>0</v>
      </c>
      <c r="G14" s="73">
        <v>0</v>
      </c>
      <c r="H14" s="73">
        <v>0</v>
      </c>
      <c r="I14" s="73">
        <v>0</v>
      </c>
    </row>
    <row r="15" spans="1:9" x14ac:dyDescent="0.25">
      <c r="A15" s="174" t="s">
        <v>84</v>
      </c>
      <c r="B15" s="82" t="s">
        <v>79</v>
      </c>
      <c r="C15" s="83">
        <f>D15+E15+F15+G15+H15+I15</f>
        <v>1005</v>
      </c>
      <c r="D15" s="84">
        <f>D17+D18+D19</f>
        <v>500</v>
      </c>
      <c r="E15" s="83">
        <f t="shared" ref="E15:I15" si="1">E17+E18+E19</f>
        <v>505</v>
      </c>
      <c r="F15" s="84">
        <f t="shared" si="1"/>
        <v>0</v>
      </c>
      <c r="G15" s="84">
        <f t="shared" si="1"/>
        <v>0</v>
      </c>
      <c r="H15" s="84">
        <f t="shared" si="1"/>
        <v>0</v>
      </c>
      <c r="I15" s="84">
        <f t="shared" si="1"/>
        <v>0</v>
      </c>
    </row>
    <row r="16" spans="1:9" x14ac:dyDescent="0.25">
      <c r="A16" s="175"/>
      <c r="B16" s="171" t="s">
        <v>80</v>
      </c>
      <c r="C16" s="172"/>
      <c r="D16" s="172"/>
      <c r="E16" s="172"/>
      <c r="F16" s="172"/>
      <c r="G16" s="172"/>
      <c r="H16" s="172"/>
      <c r="I16" s="173"/>
    </row>
    <row r="17" spans="1:16" ht="33.75" x14ac:dyDescent="0.25">
      <c r="A17" s="175"/>
      <c r="B17" s="72" t="s">
        <v>3</v>
      </c>
      <c r="C17" s="77">
        <f>D17+E17+F17+G17+H17+I17</f>
        <v>1005</v>
      </c>
      <c r="D17" s="73">
        <v>500</v>
      </c>
      <c r="E17" s="77">
        <v>505</v>
      </c>
      <c r="F17" s="73">
        <v>0</v>
      </c>
      <c r="G17" s="73">
        <v>0</v>
      </c>
      <c r="H17" s="73">
        <v>0</v>
      </c>
      <c r="I17" s="73">
        <v>0</v>
      </c>
    </row>
    <row r="18" spans="1:16" ht="33.75" x14ac:dyDescent="0.25">
      <c r="A18" s="175"/>
      <c r="B18" s="72" t="s">
        <v>10</v>
      </c>
      <c r="C18" s="77">
        <f t="shared" ref="C18:C19" si="2">D18+E18+F18+G18+H18+I18</f>
        <v>0</v>
      </c>
      <c r="D18" s="71">
        <v>0</v>
      </c>
      <c r="E18" s="78">
        <v>0</v>
      </c>
      <c r="F18" s="71">
        <v>0</v>
      </c>
      <c r="G18" s="71">
        <v>0</v>
      </c>
      <c r="H18" s="71">
        <v>0</v>
      </c>
      <c r="I18" s="71">
        <v>0</v>
      </c>
    </row>
    <row r="19" spans="1:16" ht="22.5" x14ac:dyDescent="0.25">
      <c r="A19" s="176"/>
      <c r="B19" s="72" t="s">
        <v>81</v>
      </c>
      <c r="C19" s="77">
        <f t="shared" si="2"/>
        <v>0</v>
      </c>
      <c r="D19" s="71">
        <v>0</v>
      </c>
      <c r="E19" s="78">
        <v>0</v>
      </c>
      <c r="F19" s="71">
        <v>0</v>
      </c>
      <c r="G19" s="71">
        <v>0</v>
      </c>
      <c r="H19" s="71">
        <v>0</v>
      </c>
      <c r="I19" s="71">
        <v>0</v>
      </c>
    </row>
    <row r="20" spans="1:16" s="2" customFormat="1" x14ac:dyDescent="0.25">
      <c r="A20" s="177" t="s">
        <v>18</v>
      </c>
      <c r="B20" s="178"/>
      <c r="C20" s="85">
        <f>D20+E20+F20+G20+H20+I20</f>
        <v>89725.7</v>
      </c>
      <c r="D20" s="86">
        <f>D21+D22+D23</f>
        <v>13663.1</v>
      </c>
      <c r="E20" s="85">
        <f t="shared" ref="E20:I20" si="3">E21+E22+E23</f>
        <v>12954.7</v>
      </c>
      <c r="F20" s="86">
        <f t="shared" si="3"/>
        <v>15391.1</v>
      </c>
      <c r="G20" s="86">
        <f t="shared" si="3"/>
        <v>17115.400000000001</v>
      </c>
      <c r="H20" s="86">
        <f t="shared" si="3"/>
        <v>15300.7</v>
      </c>
      <c r="I20" s="86">
        <f t="shared" si="3"/>
        <v>15300.7</v>
      </c>
    </row>
    <row r="21" spans="1:16" ht="22.5" customHeight="1" x14ac:dyDescent="0.25">
      <c r="A21" s="167" t="s">
        <v>3</v>
      </c>
      <c r="B21" s="179"/>
      <c r="C21" s="81">
        <f>D21+E21+F21+G21+H21+I21</f>
        <v>87911</v>
      </c>
      <c r="D21" s="80">
        <f>D12+D17</f>
        <v>13663.1</v>
      </c>
      <c r="E21" s="81">
        <f t="shared" ref="E21:I21" si="4">E12+E17</f>
        <v>12954.7</v>
      </c>
      <c r="F21" s="80">
        <f t="shared" si="4"/>
        <v>15391.1</v>
      </c>
      <c r="G21" s="80">
        <f t="shared" si="4"/>
        <v>15300.7</v>
      </c>
      <c r="H21" s="80">
        <f t="shared" si="4"/>
        <v>15300.7</v>
      </c>
      <c r="I21" s="80">
        <f t="shared" si="4"/>
        <v>15300.7</v>
      </c>
    </row>
    <row r="22" spans="1:16" ht="16.5" customHeight="1" x14ac:dyDescent="0.25">
      <c r="A22" s="167" t="s">
        <v>10</v>
      </c>
      <c r="B22" s="168"/>
      <c r="C22" s="81">
        <f t="shared" ref="C22:C23" si="5">D22+E22+F22+G22+H22+I22</f>
        <v>1814.7</v>
      </c>
      <c r="D22" s="80">
        <f>D13+D18</f>
        <v>0</v>
      </c>
      <c r="E22" s="81">
        <f t="shared" ref="E22:I22" si="6">E13+E18</f>
        <v>0</v>
      </c>
      <c r="F22" s="80">
        <f t="shared" si="6"/>
        <v>0</v>
      </c>
      <c r="G22" s="80">
        <f t="shared" si="6"/>
        <v>1814.7</v>
      </c>
      <c r="H22" s="80">
        <f t="shared" si="6"/>
        <v>0</v>
      </c>
      <c r="I22" s="80">
        <f t="shared" si="6"/>
        <v>0</v>
      </c>
    </row>
    <row r="23" spans="1:16" ht="18.75" customHeight="1" x14ac:dyDescent="0.25">
      <c r="A23" s="169" t="s">
        <v>81</v>
      </c>
      <c r="B23" s="169"/>
      <c r="C23" s="81">
        <f t="shared" si="5"/>
        <v>0</v>
      </c>
      <c r="D23" s="80">
        <f>D14+D19</f>
        <v>0</v>
      </c>
      <c r="E23" s="81">
        <f t="shared" ref="E23:I23" si="7">E14+E19</f>
        <v>0</v>
      </c>
      <c r="F23" s="80">
        <f t="shared" si="7"/>
        <v>0</v>
      </c>
      <c r="G23" s="80">
        <f t="shared" si="7"/>
        <v>0</v>
      </c>
      <c r="H23" s="80">
        <f t="shared" si="7"/>
        <v>0</v>
      </c>
      <c r="I23" s="80">
        <f t="shared" si="7"/>
        <v>0</v>
      </c>
    </row>
    <row r="24" spans="1:16" ht="29.25" customHeight="1" x14ac:dyDescent="0.25">
      <c r="A24" s="170" t="s">
        <v>82</v>
      </c>
      <c r="B24" s="170"/>
      <c r="C24" s="170"/>
      <c r="D24" s="170"/>
      <c r="E24" s="170"/>
      <c r="F24" s="170"/>
      <c r="G24" s="170"/>
      <c r="H24" s="170"/>
      <c r="I24" s="170"/>
    </row>
    <row r="26" spans="1:16" s="1" customFormat="1" ht="15.75" customHeight="1" x14ac:dyDescent="0.2">
      <c r="A26" s="1" t="s">
        <v>61</v>
      </c>
      <c r="B26" s="4"/>
      <c r="C26" s="4"/>
      <c r="D26" s="16"/>
      <c r="E26" s="16"/>
      <c r="F26" s="16"/>
      <c r="G26" s="16"/>
      <c r="H26" s="16"/>
      <c r="I26" s="16"/>
      <c r="J26" s="63"/>
      <c r="K26" s="64"/>
      <c r="L26" s="63"/>
      <c r="M26" s="63"/>
      <c r="N26" s="63"/>
      <c r="O26" s="63"/>
      <c r="P26" s="17"/>
    </row>
    <row r="27" spans="1:16" s="1" customFormat="1" ht="11.25" x14ac:dyDescent="0.2">
      <c r="A27" s="1" t="s">
        <v>63</v>
      </c>
      <c r="B27" s="4"/>
      <c r="C27" s="4"/>
      <c r="D27" s="16"/>
      <c r="E27" s="16"/>
      <c r="F27" s="16"/>
      <c r="G27" s="16"/>
      <c r="H27" s="16" t="s">
        <v>44</v>
      </c>
      <c r="I27" s="16"/>
      <c r="J27" s="63"/>
      <c r="K27" s="64"/>
      <c r="L27" s="63"/>
      <c r="M27" s="63"/>
      <c r="N27" s="63"/>
      <c r="O27" s="63"/>
      <c r="P27" s="17"/>
    </row>
    <row r="28" spans="1:16" s="5" customFormat="1" x14ac:dyDescent="0.25">
      <c r="B28" s="12"/>
      <c r="C28" s="12"/>
      <c r="D28" s="16" t="s">
        <v>62</v>
      </c>
      <c r="E28" s="16"/>
      <c r="F28" s="16"/>
      <c r="G28" s="16"/>
      <c r="H28" s="16"/>
      <c r="I28" s="16"/>
      <c r="J28" s="63"/>
      <c r="K28" s="64"/>
      <c r="L28" s="63"/>
      <c r="M28" s="63"/>
      <c r="N28" s="63"/>
      <c r="O28" s="63"/>
      <c r="P28" s="17"/>
    </row>
  </sheetData>
  <mergeCells count="14">
    <mergeCell ref="A22:B22"/>
    <mergeCell ref="A23:B23"/>
    <mergeCell ref="A24:I24"/>
    <mergeCell ref="B11:I11"/>
    <mergeCell ref="A10:A14"/>
    <mergeCell ref="A15:A19"/>
    <mergeCell ref="B16:I16"/>
    <mergeCell ref="A20:B20"/>
    <mergeCell ref="A21:B21"/>
    <mergeCell ref="B7:H7"/>
    <mergeCell ref="A8:A9"/>
    <mergeCell ref="B8:B9"/>
    <mergeCell ref="C8:C9"/>
    <mergeCell ref="D8:I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2023-10-18T02:21:32Z</dcterms:modified>
</cp:coreProperties>
</file>