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0" i="1" l="1"/>
  <c r="F113" i="1"/>
  <c r="E113" i="1"/>
  <c r="H107" i="1"/>
  <c r="H109" i="1"/>
  <c r="G107" i="1"/>
  <c r="G108" i="1"/>
  <c r="G109" i="1"/>
  <c r="F105" i="1"/>
  <c r="E105" i="1"/>
  <c r="H102" i="1"/>
  <c r="H103" i="1"/>
  <c r="H92" i="1"/>
  <c r="G92" i="1"/>
  <c r="F91" i="1"/>
  <c r="E91" i="1"/>
  <c r="E66" i="1"/>
  <c r="H19" i="1"/>
  <c r="G19" i="1"/>
  <c r="G91" i="1" l="1"/>
  <c r="H91" i="1"/>
  <c r="F13" i="1"/>
  <c r="E13" i="1"/>
  <c r="F118" i="1"/>
  <c r="F117" i="1" s="1"/>
  <c r="E118" i="1"/>
  <c r="E120" i="1"/>
  <c r="H120" i="1" s="1"/>
  <c r="H119" i="1"/>
  <c r="G119" i="1"/>
  <c r="G121" i="1"/>
  <c r="E117" i="1" l="1"/>
  <c r="G120" i="1"/>
  <c r="F18" i="1"/>
  <c r="E18" i="1"/>
  <c r="F34" i="1"/>
  <c r="E34" i="1"/>
  <c r="F28" i="1"/>
  <c r="E28" i="1"/>
  <c r="F12" i="1"/>
  <c r="E12" i="1"/>
  <c r="H121" i="1"/>
  <c r="H116" i="1"/>
  <c r="G116" i="1"/>
  <c r="F115" i="1"/>
  <c r="E115" i="1"/>
  <c r="H114" i="1"/>
  <c r="G114" i="1"/>
  <c r="H112" i="1"/>
  <c r="G112" i="1"/>
  <c r="H111" i="1"/>
  <c r="G111" i="1"/>
  <c r="F110" i="1"/>
  <c r="F104" i="1" s="1"/>
  <c r="E110" i="1"/>
  <c r="H106" i="1"/>
  <c r="G106" i="1"/>
  <c r="G103" i="1"/>
  <c r="F102" i="1"/>
  <c r="E102" i="1"/>
  <c r="H101" i="1"/>
  <c r="G101" i="1"/>
  <c r="G100" i="1"/>
  <c r="F99" i="1"/>
  <c r="E99" i="1"/>
  <c r="H98" i="1"/>
  <c r="G98" i="1"/>
  <c r="H96" i="1"/>
  <c r="G96" i="1"/>
  <c r="H95" i="1"/>
  <c r="G95" i="1"/>
  <c r="H94" i="1"/>
  <c r="G94" i="1"/>
  <c r="F93" i="1"/>
  <c r="E93" i="1"/>
  <c r="G89" i="1"/>
  <c r="F88" i="1"/>
  <c r="E88" i="1"/>
  <c r="H87" i="1"/>
  <c r="G87" i="1"/>
  <c r="F86" i="1"/>
  <c r="E86" i="1"/>
  <c r="G85" i="1"/>
  <c r="E84" i="1"/>
  <c r="G84" i="1" s="1"/>
  <c r="H83" i="1"/>
  <c r="G83" i="1"/>
  <c r="H82" i="1"/>
  <c r="G82" i="1"/>
  <c r="H81" i="1"/>
  <c r="G81" i="1"/>
  <c r="H80" i="1"/>
  <c r="G80" i="1"/>
  <c r="F79" i="1"/>
  <c r="E79" i="1"/>
  <c r="G78" i="1"/>
  <c r="H77" i="1"/>
  <c r="G77" i="1"/>
  <c r="H76" i="1"/>
  <c r="G76" i="1"/>
  <c r="H75" i="1"/>
  <c r="G75" i="1"/>
  <c r="F74" i="1"/>
  <c r="E74" i="1"/>
  <c r="G72" i="1"/>
  <c r="F71" i="1"/>
  <c r="G71" i="1" s="1"/>
  <c r="E71" i="1"/>
  <c r="H70" i="1"/>
  <c r="G70" i="1"/>
  <c r="G69" i="1"/>
  <c r="F68" i="1"/>
  <c r="E68" i="1"/>
  <c r="H67" i="1"/>
  <c r="G67" i="1"/>
  <c r="F66" i="1"/>
  <c r="H65" i="1"/>
  <c r="G65" i="1"/>
  <c r="F64" i="1"/>
  <c r="E64" i="1"/>
  <c r="G63" i="1"/>
  <c r="H61" i="1"/>
  <c r="G61" i="1"/>
  <c r="F60" i="1"/>
  <c r="E60" i="1"/>
  <c r="H59" i="1"/>
  <c r="G59" i="1"/>
  <c r="F58" i="1"/>
  <c r="E58" i="1"/>
  <c r="H56" i="1"/>
  <c r="G56" i="1"/>
  <c r="H54" i="1"/>
  <c r="G54" i="1"/>
  <c r="F53" i="1"/>
  <c r="E53" i="1"/>
  <c r="H52" i="1"/>
  <c r="G52" i="1"/>
  <c r="H51" i="1"/>
  <c r="G51" i="1"/>
  <c r="F50" i="1"/>
  <c r="E50" i="1"/>
  <c r="E49" i="1" s="1"/>
  <c r="H46" i="1"/>
  <c r="G46" i="1"/>
  <c r="F45" i="1"/>
  <c r="E45" i="1"/>
  <c r="H44" i="1"/>
  <c r="G44" i="1"/>
  <c r="H43" i="1"/>
  <c r="G43" i="1"/>
  <c r="F42" i="1"/>
  <c r="E42" i="1"/>
  <c r="G41" i="1"/>
  <c r="G39" i="1"/>
  <c r="F38" i="1"/>
  <c r="E38" i="1"/>
  <c r="H37" i="1"/>
  <c r="G37" i="1"/>
  <c r="G36" i="1"/>
  <c r="G35" i="1"/>
  <c r="H33" i="1"/>
  <c r="G33" i="1"/>
  <c r="F32" i="1"/>
  <c r="E32" i="1"/>
  <c r="G31" i="1"/>
  <c r="H30" i="1"/>
  <c r="G30" i="1"/>
  <c r="G29" i="1"/>
  <c r="H27" i="1"/>
  <c r="G27" i="1"/>
  <c r="H26" i="1"/>
  <c r="G26" i="1"/>
  <c r="F25" i="1"/>
  <c r="E25" i="1"/>
  <c r="H24" i="1"/>
  <c r="G24" i="1"/>
  <c r="G23" i="1"/>
  <c r="H20" i="1"/>
  <c r="G20" i="1"/>
  <c r="G16" i="1"/>
  <c r="G15" i="1"/>
  <c r="H14" i="1"/>
  <c r="G14" i="1"/>
  <c r="E104" i="1" l="1"/>
  <c r="F90" i="1"/>
  <c r="H99" i="1"/>
  <c r="E90" i="1"/>
  <c r="E73" i="1"/>
  <c r="G53" i="1"/>
  <c r="H93" i="1"/>
  <c r="E57" i="1"/>
  <c r="G62" i="1"/>
  <c r="G55" i="1"/>
  <c r="E17" i="1"/>
  <c r="H28" i="1"/>
  <c r="H32" i="1"/>
  <c r="H34" i="1"/>
  <c r="H45" i="1"/>
  <c r="H74" i="1"/>
  <c r="G88" i="1"/>
  <c r="G113" i="1"/>
  <c r="G115" i="1"/>
  <c r="F73" i="1"/>
  <c r="G102" i="1"/>
  <c r="H13" i="1"/>
  <c r="G28" i="1"/>
  <c r="G32" i="1"/>
  <c r="G34" i="1"/>
  <c r="G38" i="1"/>
  <c r="G45" i="1"/>
  <c r="H53" i="1"/>
  <c r="H55" i="1"/>
  <c r="G99" i="1"/>
  <c r="H113" i="1"/>
  <c r="H115" i="1"/>
  <c r="H12" i="1"/>
  <c r="G13" i="1"/>
  <c r="H18" i="1"/>
  <c r="H25" i="1"/>
  <c r="H42" i="1"/>
  <c r="H50" i="1"/>
  <c r="H58" i="1"/>
  <c r="H60" i="1"/>
  <c r="H64" i="1"/>
  <c r="H66" i="1"/>
  <c r="H68" i="1"/>
  <c r="G74" i="1"/>
  <c r="H79" i="1"/>
  <c r="H86" i="1"/>
  <c r="G93" i="1"/>
  <c r="H105" i="1"/>
  <c r="H110" i="1"/>
  <c r="H118" i="1"/>
  <c r="G12" i="1"/>
  <c r="F17" i="1"/>
  <c r="G18" i="1"/>
  <c r="G25" i="1"/>
  <c r="G40" i="1"/>
  <c r="G42" i="1"/>
  <c r="F49" i="1"/>
  <c r="G50" i="1"/>
  <c r="F57" i="1"/>
  <c r="G58" i="1"/>
  <c r="G60" i="1"/>
  <c r="G64" i="1"/>
  <c r="G66" i="1"/>
  <c r="G68" i="1"/>
  <c r="G79" i="1"/>
  <c r="G86" i="1"/>
  <c r="G105" i="1"/>
  <c r="G110" i="1"/>
  <c r="G118" i="1"/>
  <c r="H73" i="1" l="1"/>
  <c r="G90" i="1"/>
  <c r="H90" i="1"/>
  <c r="G73" i="1"/>
  <c r="E11" i="1"/>
  <c r="H104" i="1"/>
  <c r="G104" i="1"/>
  <c r="H57" i="1"/>
  <c r="G57" i="1"/>
  <c r="H49" i="1"/>
  <c r="G49" i="1"/>
  <c r="H117" i="1"/>
  <c r="G117" i="1"/>
  <c r="H17" i="1"/>
  <c r="G17" i="1"/>
  <c r="F11" i="1"/>
  <c r="I109" i="1" l="1"/>
  <c r="I107" i="1"/>
  <c r="I108" i="1"/>
  <c r="I92" i="1"/>
  <c r="I91" i="1"/>
  <c r="I19" i="1"/>
  <c r="I57" i="1"/>
  <c r="I119" i="1"/>
  <c r="I120" i="1"/>
  <c r="I117" i="1"/>
  <c r="I116" i="1"/>
  <c r="I114" i="1"/>
  <c r="I112" i="1"/>
  <c r="I103" i="1"/>
  <c r="I101" i="1"/>
  <c r="I98" i="1"/>
  <c r="I96" i="1"/>
  <c r="I94" i="1"/>
  <c r="I83" i="1"/>
  <c r="I81" i="1"/>
  <c r="I77" i="1"/>
  <c r="I75" i="1"/>
  <c r="I69" i="1"/>
  <c r="I56" i="1"/>
  <c r="I54" i="1"/>
  <c r="I52" i="1"/>
  <c r="I46" i="1"/>
  <c r="I44" i="1"/>
  <c r="I36" i="1"/>
  <c r="I33" i="1"/>
  <c r="I31" i="1"/>
  <c r="I30" i="1"/>
  <c r="I27" i="1"/>
  <c r="I23" i="1"/>
  <c r="I20" i="1"/>
  <c r="I16" i="1"/>
  <c r="I15" i="1"/>
  <c r="I14" i="1"/>
  <c r="H11" i="1"/>
  <c r="I121" i="1"/>
  <c r="I115" i="1"/>
  <c r="I113" i="1"/>
  <c r="I111" i="1"/>
  <c r="I106" i="1"/>
  <c r="I100" i="1"/>
  <c r="I99" i="1"/>
  <c r="I95" i="1"/>
  <c r="I93" i="1"/>
  <c r="I89" i="1"/>
  <c r="I87" i="1"/>
  <c r="I85" i="1"/>
  <c r="I84" i="1"/>
  <c r="I82" i="1"/>
  <c r="I80" i="1"/>
  <c r="I78" i="1"/>
  <c r="I76" i="1"/>
  <c r="I74" i="1"/>
  <c r="I72" i="1"/>
  <c r="I70" i="1"/>
  <c r="I67" i="1"/>
  <c r="I65" i="1"/>
  <c r="I63" i="1"/>
  <c r="I61" i="1"/>
  <c r="I59" i="1"/>
  <c r="I55" i="1"/>
  <c r="I53" i="1"/>
  <c r="I51" i="1"/>
  <c r="I45" i="1"/>
  <c r="I43" i="1"/>
  <c r="I41" i="1"/>
  <c r="I39" i="1"/>
  <c r="I37" i="1"/>
  <c r="I35" i="1"/>
  <c r="I34" i="1"/>
  <c r="I32" i="1"/>
  <c r="I29" i="1"/>
  <c r="I28" i="1"/>
  <c r="I26" i="1"/>
  <c r="I24" i="1"/>
  <c r="I13" i="1"/>
  <c r="G11" i="1"/>
  <c r="I25" i="1"/>
  <c r="I42" i="1"/>
  <c r="I60" i="1"/>
  <c r="I79" i="1"/>
  <c r="I90" i="1"/>
  <c r="I18" i="1"/>
  <c r="I64" i="1"/>
  <c r="I68" i="1"/>
  <c r="I105" i="1"/>
  <c r="I88" i="1"/>
  <c r="I12" i="1"/>
  <c r="I40" i="1"/>
  <c r="I58" i="1"/>
  <c r="I73" i="1"/>
  <c r="I86" i="1"/>
  <c r="I118" i="1"/>
  <c r="I50" i="1"/>
  <c r="I66" i="1"/>
  <c r="I102" i="1"/>
  <c r="I110" i="1"/>
  <c r="I38" i="1"/>
  <c r="I62" i="1"/>
  <c r="I71" i="1"/>
  <c r="I17" i="1"/>
  <c r="I49" i="1"/>
  <c r="I104" i="1"/>
</calcChain>
</file>

<file path=xl/sharedStrings.xml><?xml version="1.0" encoding="utf-8"?>
<sst xmlns="http://schemas.openxmlformats.org/spreadsheetml/2006/main" count="324" uniqueCount="92">
  <si>
    <t xml:space="preserve">Аналитическая информация </t>
  </si>
  <si>
    <t xml:space="preserve">       по ведомственной структуре расходов бюджета муниципального образования              </t>
  </si>
  <si>
    <t>Наименование показателя</t>
  </si>
  <si>
    <t>К  О  Д  Ы
 классификации расходов бюджетов</t>
  </si>
  <si>
    <t>Назначено  (тыс.руб.)</t>
  </si>
  <si>
    <t>Исполнено  (тыс.руб.)</t>
  </si>
  <si>
    <t>% выполнения (гр.6/гр.5)</t>
  </si>
  <si>
    <t>Уд. вес,%</t>
  </si>
  <si>
    <t>раздел</t>
  </si>
  <si>
    <t>подраздел</t>
  </si>
  <si>
    <t>3</t>
  </si>
  <si>
    <t>ВСЕГО расходов по всем разделам</t>
  </si>
  <si>
    <t>Совет депутатов муниципального образования город Саяногорск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</si>
  <si>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</si>
  <si>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</si>
  <si>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</si>
  <si>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</si>
  <si>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</si>
  <si>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</si>
  <si>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Профессиональная подготовка, переподготовка и повышение квалификации</t>
  </si>
  <si>
    <t>07</t>
  </si>
  <si>
    <t>05</t>
  </si>
  <si>
    <t>Администрация муниципального образования город Саяногорск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</si>
  <si>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</si>
  <si>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</si>
  <si>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</si>
  <si>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</si>
  <si>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</si>
  <si>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</si>
  <si>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</si>
  <si>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</si>
  <si>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</si>
  <si>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</si>
  <si>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</si>
  <si>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</si>
  <si>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</si>
  <si>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</si>
  <si>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Общеэкономические вопросы</t>
  </si>
  <si>
    <t>Связь  и информатика</t>
  </si>
  <si>
    <t>10</t>
  </si>
  <si>
    <t>Другие вопросы в области национальной экономики</t>
  </si>
  <si>
    <t>12</t>
  </si>
  <si>
    <t>ОХРАНА ОКРУЖАЮЩЕЙ СРЕДЫ</t>
  </si>
  <si>
    <t>Другие вопросы в области охраны окружающей среды</t>
  </si>
  <si>
    <t>ОБРАЗОВАНИЕ</t>
  </si>
  <si>
    <t xml:space="preserve">Молодежная политика </t>
  </si>
  <si>
    <t>КУЛЬТУРА И КИНЕМАТОГРАФИЯ</t>
  </si>
  <si>
    <t>902</t>
  </si>
  <si>
    <t>08</t>
  </si>
  <si>
    <t>Другие вопросы в области культуры, кинематографии</t>
  </si>
  <si>
    <t>Здравоохранение</t>
  </si>
  <si>
    <t>Санитарно-эпидемиологическое благополучие</t>
  </si>
  <si>
    <t>СОЦИАЛЬНАЯ ПОЛИТИКА</t>
  </si>
  <si>
    <t>Пенсионное обеспечение</t>
  </si>
  <si>
    <t>Охрана семьи и детства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</si>
  <si>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</si>
  <si>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</si>
  <si>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</si>
  <si>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Бюджетно-финансовое управление администрации города Саяногорска</t>
  </si>
  <si>
    <t>Департамент архитектуры, градостроительства и недвижимости города Саяногорска</t>
  </si>
  <si>
    <t>ЖИЛИЩНО-КОММУНАЛЬНОЕ ХОЗЯЙСТВО</t>
  </si>
  <si>
    <t>Жилищное хозяйство</t>
  </si>
  <si>
    <t>904</t>
  </si>
  <si>
    <t>Социальное обеспечение населения</t>
  </si>
  <si>
    <t>СРЕДСТВА МАССОВОЙ ИНФОРМАЦИИ</t>
  </si>
  <si>
    <t>Телевидение и радиовещание</t>
  </si>
  <si>
    <t>Комитет по жилищно-коммунальному хозяйству и транспорту города Саяногорска</t>
  </si>
  <si>
    <t>905</t>
  </si>
  <si>
    <t>Сельское хозяйство и рыболовство</t>
  </si>
  <si>
    <t xml:space="preserve">Транспорт                                                            </t>
  </si>
  <si>
    <t>Дорожное хозяйство (дорожные фонды)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</si>
  <si>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</si>
  <si>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</si>
  <si>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</si>
  <si>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Городской отдел образования г.Саяногорска</t>
  </si>
  <si>
    <t>906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</si>
  <si>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</si>
  <si>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</si>
  <si>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</si>
  <si>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</si>
  <si>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907</t>
  </si>
  <si>
    <t xml:space="preserve">Культура </t>
  </si>
  <si>
    <t>Периодическая печать и издательства</t>
  </si>
  <si>
    <t>Контрольно-счетная палата муниципального образования город Саяногорск</t>
  </si>
  <si>
    <t>Приложение № 6 к заключению Контрольно-счетной палаты муниципального образования город Саяногорск о результатах внешней проверки отчета  об исполнении  бюджета муниципального образования город Саяногорск  за 2023 год</t>
  </si>
  <si>
    <t xml:space="preserve">  город Саяногорск за 2023 год</t>
  </si>
  <si>
    <t>главный распо-рядитель</t>
  </si>
  <si>
    <t xml:space="preserve">Физическая культура </t>
  </si>
  <si>
    <t>Спорт высших достижений</t>
  </si>
  <si>
    <t>Управление культуры, спорта и молодежной политики города Саяногорска</t>
  </si>
  <si>
    <t>Молодежная политика</t>
  </si>
  <si>
    <t>Отклоне   ние        (гр.6-гр.5)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</si>
</sst>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[Red]\-#,##0.0\ "/>
    <numFmt numFmtId="165" formatCode="#,##0.0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5">
    <xf numFmtId="0" fontId="0" fillId="0" borderId="0" xfId="0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right"/>
    </xf>
    <xf numFmtId="0" fontId="3" fillId="0" borderId="0" xfId="0" applyFont="1" applyFill="1"/>
    <xf numFmtId="164" fontId="3" fillId="0" borderId="0" xfId="0" applyNumberFormat="1" applyFont="1" applyFill="1"/>
    <xf numFmtId="49" fontId="2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1" applyFont="1" applyFill="1"/>
    <xf numFmtId="0" fontId="7" fillId="0" borderId="0" xfId="1" applyFont="1" applyFill="1"/>
    <xf numFmtId="0" fontId="3" fillId="0" borderId="14" xfId="0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164" fontId="2" fillId="3" borderId="23" xfId="0" applyNumberFormat="1" applyFont="1" applyFill="1" applyBorder="1" applyAlignment="1">
      <alignment horizontal="center" vertical="center"/>
    </xf>
    <xf numFmtId="164" fontId="2" fillId="2" borderId="23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165" fontId="2" fillId="2" borderId="24" xfId="0" applyNumberFormat="1" applyFont="1" applyFill="1" applyBorder="1" applyAlignment="1">
      <alignment horizontal="center" vertical="center"/>
    </xf>
    <xf numFmtId="164" fontId="2" fillId="2" borderId="26" xfId="0" applyNumberFormat="1" applyFont="1" applyFill="1" applyBorder="1" applyAlignment="1">
      <alignment horizontal="center" vertical="center"/>
    </xf>
    <xf numFmtId="165" fontId="2" fillId="2" borderId="27" xfId="0" applyNumberFormat="1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49" fontId="3" fillId="0" borderId="25" xfId="0" applyNumberFormat="1" applyFont="1" applyFill="1" applyBorder="1" applyAlignment="1">
      <alignment horizontal="center" vertical="center"/>
    </xf>
    <xf numFmtId="164" fontId="3" fillId="0" borderId="26" xfId="0" applyNumberFormat="1" applyFont="1" applyFill="1" applyBorder="1" applyAlignment="1">
      <alignment horizontal="center" vertical="center"/>
    </xf>
    <xf numFmtId="165" fontId="3" fillId="0" borderId="27" xfId="0" applyNumberFormat="1" applyFont="1" applyFill="1" applyBorder="1" applyAlignment="1">
      <alignment horizontal="center" vertical="center"/>
    </xf>
    <xf numFmtId="49" fontId="3" fillId="2" borderId="25" xfId="0" applyNumberFormat="1" applyFont="1" applyFill="1" applyBorder="1" applyAlignment="1">
      <alignment horizontal="center" vertical="center"/>
    </xf>
    <xf numFmtId="164" fontId="2" fillId="2" borderId="27" xfId="0" applyNumberFormat="1" applyFont="1" applyFill="1" applyBorder="1" applyAlignment="1">
      <alignment horizontal="center" vertical="center"/>
    </xf>
    <xf numFmtId="164" fontId="2" fillId="0" borderId="26" xfId="0" applyNumberFormat="1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165" fontId="2" fillId="0" borderId="27" xfId="0" applyNumberFormat="1" applyFont="1" applyFill="1" applyBorder="1" applyAlignment="1">
      <alignment horizontal="center" vertical="center"/>
    </xf>
    <xf numFmtId="4" fontId="2" fillId="0" borderId="26" xfId="0" applyNumberFormat="1" applyFont="1" applyFill="1" applyBorder="1" applyAlignment="1">
      <alignment horizontal="center" vertical="center"/>
    </xf>
    <xf numFmtId="4" fontId="3" fillId="0" borderId="26" xfId="0" applyNumberFormat="1" applyFont="1" applyFill="1" applyBorder="1" applyAlignment="1">
      <alignment horizontal="center" vertical="center"/>
    </xf>
    <xf numFmtId="4" fontId="3" fillId="0" borderId="27" xfId="0" applyNumberFormat="1" applyFont="1" applyFill="1" applyBorder="1" applyAlignment="1">
      <alignment horizontal="center" vertical="center"/>
    </xf>
    <xf numFmtId="165" fontId="3" fillId="0" borderId="26" xfId="0" applyNumberFormat="1" applyFont="1" applyFill="1" applyBorder="1" applyAlignment="1">
      <alignment horizontal="center" vertical="center"/>
    </xf>
    <xf numFmtId="49" fontId="11" fillId="0" borderId="25" xfId="0" applyNumberFormat="1" applyFont="1" applyFill="1" applyBorder="1" applyAlignment="1">
      <alignment horizontal="center" vertical="center"/>
    </xf>
    <xf numFmtId="164" fontId="11" fillId="0" borderId="26" xfId="0" applyNumberFormat="1" applyFont="1" applyFill="1" applyBorder="1" applyAlignment="1">
      <alignment horizontal="center" vertical="center"/>
    </xf>
    <xf numFmtId="49" fontId="2" fillId="2" borderId="25" xfId="0" applyNumberFormat="1" applyFont="1" applyFill="1" applyBorder="1" applyAlignment="1">
      <alignment horizontal="center" vertical="center"/>
    </xf>
    <xf numFmtId="49" fontId="13" fillId="0" borderId="25" xfId="0" applyNumberFormat="1" applyFont="1" applyFill="1" applyBorder="1" applyAlignment="1">
      <alignment horizontal="center" vertical="center"/>
    </xf>
    <xf numFmtId="49" fontId="2" fillId="3" borderId="25" xfId="0" applyNumberFormat="1" applyFont="1" applyFill="1" applyBorder="1" applyAlignment="1">
      <alignment horizontal="center" vertical="center"/>
    </xf>
    <xf numFmtId="164" fontId="2" fillId="3" borderId="25" xfId="0" applyNumberFormat="1" applyFont="1" applyFill="1" applyBorder="1" applyAlignment="1">
      <alignment horizontal="center" vertical="center"/>
    </xf>
    <xf numFmtId="164" fontId="2" fillId="3" borderId="26" xfId="0" applyNumberFormat="1" applyFont="1" applyFill="1" applyBorder="1" applyAlignment="1">
      <alignment horizontal="center" vertical="center"/>
    </xf>
    <xf numFmtId="165" fontId="2" fillId="3" borderId="27" xfId="0" applyNumberFormat="1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9" fillId="3" borderId="25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center" vertical="center"/>
    </xf>
    <xf numFmtId="49" fontId="2" fillId="0" borderId="25" xfId="0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left" vertical="center" wrapText="1"/>
    </xf>
    <xf numFmtId="166" fontId="2" fillId="0" borderId="5" xfId="0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16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wrapText="1"/>
    </xf>
    <xf numFmtId="49" fontId="2" fillId="0" borderId="3" xfId="0" applyNumberFormat="1" applyFont="1" applyFill="1" applyBorder="1" applyAlignment="1">
      <alignment horizontal="center" wrapText="1"/>
    </xf>
    <xf numFmtId="49" fontId="2" fillId="0" borderId="8" xfId="0" applyNumberFormat="1" applyFont="1" applyFill="1" applyBorder="1" applyAlignment="1">
      <alignment horizontal="center" wrapText="1"/>
    </xf>
    <xf numFmtId="49" fontId="2" fillId="0" borderId="9" xfId="0" applyNumberFormat="1" applyFont="1" applyFill="1" applyBorder="1" applyAlignment="1">
      <alignment horizont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3" fillId="0" borderId="16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166" fontId="2" fillId="0" borderId="10" xfId="0" applyNumberFormat="1" applyFont="1" applyBorder="1" applyAlignment="1">
      <alignment horizontal="center" vertical="center" wrapText="1"/>
    </xf>
    <xf numFmtId="166" fontId="2" fillId="0" borderId="15" xfId="0" applyNumberFormat="1" applyFont="1" applyBorder="1" applyAlignment="1">
      <alignment horizontal="center" vertical="center" wrapText="1"/>
    </xf>
    <xf numFmtId="164" fontId="3" fillId="0" borderId="27" xfId="0" applyNumberFormat="1" applyFont="1" applyFill="1" applyBorder="1" applyAlignment="1">
      <alignment horizontal="center" vertical="center"/>
    </xf>
    <xf numFmtId="0" fontId="0" fillId="0" borderId="0" xfId="0" applyAlignment="1"/>
  </cellXfs>
  <cellStyles count="2">
    <cellStyle name="Обычный" xfId="0" builtinId="0"/>
    <cellStyle name="Обычный_Приложения по расходам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tabSelected="1" view="pageBreakPreview" zoomScale="200" zoomScaleSheetLayoutView="200" workbookViewId="0">
      <selection activeCell="E5" sqref="E5"/>
    </sheetView>
  </sheetViews>
  <sheetFormatPr defaultRowHeight="15" x14ac:dyDescent="0.25"/>
  <cols>
    <col min="1" max="1" width="30.5703125" customWidth="1"/>
    <col min="3" max="3" width="7.42578125" customWidth="1"/>
    <col min="4" max="4" width="5.7109375" customWidth="1"/>
    <col min="5" max="5" width="12" customWidth="1"/>
    <col min="6" max="6" width="11.140625" customWidth="1"/>
    <col min="7" max="7" width="10.28515625" customWidth="1"/>
  </cols>
  <sheetData>
    <row r="1" spans="1:9" ht="102.75" customHeight="1" x14ac:dyDescent="0.25">
      <c r="A1" s="1"/>
      <c r="B1" s="2"/>
      <c r="C1" s="3"/>
      <c r="D1" s="3"/>
      <c r="E1" s="61" t="s">
        <v>84</v>
      </c>
      <c r="F1" s="61"/>
      <c r="G1" s="61"/>
      <c r="H1" s="61"/>
      <c r="I1" s="61"/>
    </row>
    <row r="2" spans="1:9" ht="15.75" x14ac:dyDescent="0.25">
      <c r="A2" s="62" t="s">
        <v>0</v>
      </c>
      <c r="B2" s="62"/>
      <c r="C2" s="62"/>
      <c r="D2" s="62"/>
      <c r="E2" s="62"/>
      <c r="F2" s="62"/>
      <c r="G2" s="62"/>
      <c r="H2" s="62"/>
      <c r="I2" s="84"/>
    </row>
    <row r="3" spans="1:9" ht="15.75" x14ac:dyDescent="0.25">
      <c r="A3" s="63" t="s">
        <v>1</v>
      </c>
      <c r="B3" s="63"/>
      <c r="C3" s="63"/>
      <c r="D3" s="63"/>
      <c r="E3" s="63"/>
      <c r="F3" s="63"/>
      <c r="G3" s="63"/>
      <c r="H3" s="63"/>
      <c r="I3" s="63"/>
    </row>
    <row r="4" spans="1:9" ht="15.75" x14ac:dyDescent="0.25">
      <c r="A4" s="63" t="s">
        <v>85</v>
      </c>
      <c r="B4" s="63"/>
      <c r="C4" s="63"/>
      <c r="D4" s="63"/>
      <c r="E4" s="63"/>
      <c r="F4" s="63"/>
      <c r="G4" s="63"/>
      <c r="H4" s="63"/>
      <c r="I4" s="63"/>
    </row>
    <row r="5" spans="1:9" ht="15.75" x14ac:dyDescent="0.25">
      <c r="A5" s="20"/>
      <c r="B5" s="20"/>
      <c r="C5" s="20"/>
      <c r="D5" s="20"/>
      <c r="E5" s="20"/>
      <c r="F5" s="20"/>
      <c r="G5" s="20"/>
      <c r="H5" s="20"/>
      <c r="I5" s="20"/>
    </row>
    <row r="6" spans="1:9" ht="12" customHeight="1" thickBot="1" x14ac:dyDescent="0.3">
      <c r="A6" s="1"/>
      <c r="B6" s="6"/>
      <c r="C6" s="7"/>
      <c r="D6" s="7"/>
      <c r="E6" s="5"/>
      <c r="F6" s="8"/>
      <c r="G6" s="4"/>
      <c r="H6" s="9"/>
      <c r="I6" s="4"/>
    </row>
    <row r="7" spans="1:9" x14ac:dyDescent="0.25">
      <c r="A7" s="64" t="s">
        <v>2</v>
      </c>
      <c r="B7" s="67" t="s">
        <v>3</v>
      </c>
      <c r="C7" s="68"/>
      <c r="D7" s="68"/>
      <c r="E7" s="71" t="s">
        <v>4</v>
      </c>
      <c r="F7" s="74" t="s">
        <v>5</v>
      </c>
      <c r="G7" s="77" t="s">
        <v>91</v>
      </c>
      <c r="H7" s="80" t="s">
        <v>6</v>
      </c>
      <c r="I7" s="56" t="s">
        <v>7</v>
      </c>
    </row>
    <row r="8" spans="1:9" ht="25.5" customHeight="1" x14ac:dyDescent="0.25">
      <c r="A8" s="65"/>
      <c r="B8" s="69"/>
      <c r="C8" s="70"/>
      <c r="D8" s="70"/>
      <c r="E8" s="72"/>
      <c r="F8" s="75"/>
      <c r="G8" s="78"/>
      <c r="H8" s="81"/>
      <c r="I8" s="57"/>
    </row>
    <row r="9" spans="1:9" ht="39" thickBot="1" x14ac:dyDescent="0.3">
      <c r="A9" s="66"/>
      <c r="B9" s="10" t="s">
        <v>86</v>
      </c>
      <c r="C9" s="11" t="s">
        <v>8</v>
      </c>
      <c r="D9" s="10" t="s">
        <v>9</v>
      </c>
      <c r="E9" s="73"/>
      <c r="F9" s="76"/>
      <c r="G9" s="79"/>
      <c r="H9" s="82"/>
      <c r="I9" s="58"/>
    </row>
    <row r="10" spans="1:9" ht="15.75" thickBot="1" x14ac:dyDescent="0.3">
      <c r="A10" s="12">
        <v>1</v>
      </c>
      <c r="B10" s="13">
        <v>2</v>
      </c>
      <c r="C10" s="14" t="s">
        <v>10</v>
      </c>
      <c r="D10" s="13">
        <v>4</v>
      </c>
      <c r="E10" s="13">
        <v>5</v>
      </c>
      <c r="F10" s="15">
        <v>6</v>
      </c>
      <c r="G10" s="16">
        <v>7</v>
      </c>
      <c r="H10" s="17">
        <v>8</v>
      </c>
      <c r="I10" s="18">
        <v>9</v>
      </c>
    </row>
    <row r="11" spans="1:9" ht="15.75" x14ac:dyDescent="0.25">
      <c r="A11" s="59" t="s">
        <v>11</v>
      </c>
      <c r="B11" s="60"/>
      <c r="C11" s="60"/>
      <c r="D11" s="60"/>
      <c r="E11" s="21">
        <f>E12+E17+E49+E57+E73+E90+E104+E117</f>
        <v>2355723.1</v>
      </c>
      <c r="F11" s="22">
        <f>F12+F17+F49+F57+F73+F90+F104+F117</f>
        <v>2189865.9000000004</v>
      </c>
      <c r="G11" s="23">
        <f>F11-E11</f>
        <v>-165857.19999999972</v>
      </c>
      <c r="H11" s="24">
        <f>F11/E11*100</f>
        <v>92.959393232591736</v>
      </c>
      <c r="I11" s="24">
        <v>100</v>
      </c>
    </row>
    <row r="12" spans="1:9" ht="27.75" customHeight="1" x14ac:dyDescent="0.25">
      <c r="A12" s="48" t="s">
        <v>12</v>
      </c>
      <c r="B12" s="19">
        <v>901</v>
      </c>
      <c r="C12" s="19"/>
      <c r="D12" s="19"/>
      <c r="E12" s="25">
        <f>E13+E16</f>
        <v>7369.3</v>
      </c>
      <c r="F12" s="25">
        <f>F13+F16</f>
        <v>7269.3</v>
      </c>
      <c r="G12" s="25">
        <f t="shared" ref="G12:G93" si="0">F12-E12</f>
        <v>-100</v>
      </c>
      <c r="H12" s="26">
        <f t="shared" ref="H12:H93" si="1">F12/E12*100</f>
        <v>98.64301901130365</v>
      </c>
      <c r="I12" s="26">
        <f>F12/$F$11*100</f>
        <v>0.33195183321499272</v>
      </c>
    </row>
    <row r="13" spans="1:9" ht="24.75" customHeight="1" x14ac:dyDescent="0.25">
      <c r="A13" s="49" t="s">
        <v>13</v>
      </c>
      <c r="B13" s="27">
        <v>901</v>
      </c>
      <c r="C13" s="28" t="s">
        <v>14</v>
      </c>
      <c r="D13" s="28"/>
      <c r="E13" s="29">
        <f>E14+E15</f>
        <v>7369.3</v>
      </c>
      <c r="F13" s="29">
        <f>F14+F15</f>
        <v>7269.3</v>
      </c>
      <c r="G13" s="29">
        <f t="shared" si="0"/>
        <v>-100</v>
      </c>
      <c r="H13" s="30">
        <f t="shared" si="1"/>
        <v>98.64301901130365</v>
      </c>
      <c r="I13" s="30">
        <f t="shared" ref="I13:I94" si="2">F13/$F$11*100</f>
        <v>0.33195183321499272</v>
      </c>
    </row>
    <row r="14" spans="1:9" ht="57.75" customHeight="1" x14ac:dyDescent="0.25">
      <c r="A14" s="49" t="s">
        <v>15</v>
      </c>
      <c r="B14" s="27">
        <v>901</v>
      </c>
      <c r="C14" s="28" t="s">
        <v>14</v>
      </c>
      <c r="D14" s="28" t="s">
        <v>16</v>
      </c>
      <c r="E14" s="29">
        <v>6959.6</v>
      </c>
      <c r="F14" s="30">
        <v>6862.7</v>
      </c>
      <c r="G14" s="29">
        <f t="shared" si="0"/>
        <v>-96.900000000000546</v>
      </c>
      <c r="H14" s="30">
        <f t="shared" si="1"/>
        <v>98.607678602218513</v>
      </c>
      <c r="I14" s="30">
        <f t="shared" si="2"/>
        <v>0.31338448623726223</v>
      </c>
    </row>
    <row r="15" spans="1:9" ht="55.5" customHeight="1" x14ac:dyDescent="0.25">
      <c r="A15" s="49" t="s">
        <v>29</v>
      </c>
      <c r="B15" s="27">
        <v>901</v>
      </c>
      <c r="C15" s="28" t="s">
        <v>14</v>
      </c>
      <c r="D15" s="28" t="s">
        <v>30</v>
      </c>
      <c r="E15" s="29">
        <v>409.7</v>
      </c>
      <c r="F15" s="30">
        <v>406.6</v>
      </c>
      <c r="G15" s="29">
        <f t="shared" si="0"/>
        <v>-3.0999999999999659</v>
      </c>
      <c r="H15" s="30">
        <v>0</v>
      </c>
      <c r="I15" s="30">
        <f t="shared" si="2"/>
        <v>1.8567346977730461E-2</v>
      </c>
    </row>
    <row r="16" spans="1:9" ht="47.25" hidden="1" customHeight="1" x14ac:dyDescent="0.25">
      <c r="A16" s="49"/>
      <c r="B16" s="27"/>
      <c r="C16" s="28"/>
      <c r="D16" s="28"/>
      <c r="E16" s="29"/>
      <c r="F16" s="30"/>
      <c r="G16" s="29">
        <f t="shared" si="0"/>
        <v>0</v>
      </c>
      <c r="H16" s="30">
        <v>0</v>
      </c>
      <c r="I16" s="30">
        <f t="shared" si="2"/>
        <v>0</v>
      </c>
    </row>
    <row r="17" spans="1:9" ht="35.25" customHeight="1" x14ac:dyDescent="0.25">
      <c r="A17" s="48" t="s">
        <v>22</v>
      </c>
      <c r="B17" s="19">
        <v>902</v>
      </c>
      <c r="C17" s="31"/>
      <c r="D17" s="31"/>
      <c r="E17" s="25">
        <f>E18+E25+E28+E32+E34+E38+E42+E45+E47+E40</f>
        <v>163186.59999999998</v>
      </c>
      <c r="F17" s="25">
        <f>F18+F25+F28+F32+F34+F38+F42+F45+F47+F40</f>
        <v>147992.80000000002</v>
      </c>
      <c r="G17" s="25">
        <f t="shared" si="0"/>
        <v>-15193.799999999959</v>
      </c>
      <c r="H17" s="32">
        <f t="shared" si="1"/>
        <v>90.689309048659666</v>
      </c>
      <c r="I17" s="32">
        <f t="shared" si="2"/>
        <v>6.7580759168860514</v>
      </c>
    </row>
    <row r="18" spans="1:9" ht="35.25" customHeight="1" x14ac:dyDescent="0.25">
      <c r="A18" s="49" t="s">
        <v>13</v>
      </c>
      <c r="B18" s="27">
        <v>902</v>
      </c>
      <c r="C18" s="28" t="s">
        <v>14</v>
      </c>
      <c r="D18" s="28"/>
      <c r="E18" s="33">
        <f>E19+E20+E22+E23+E24+E21</f>
        <v>85578.299999999988</v>
      </c>
      <c r="F18" s="33">
        <f>F19+F20+F22+F23+F24+F21</f>
        <v>82875</v>
      </c>
      <c r="G18" s="29">
        <f t="shared" si="0"/>
        <v>-2703.2999999999884</v>
      </c>
      <c r="H18" s="30">
        <f t="shared" si="1"/>
        <v>96.841138466176602</v>
      </c>
      <c r="I18" s="30">
        <f t="shared" si="2"/>
        <v>3.7844783098362318</v>
      </c>
    </row>
    <row r="19" spans="1:9" ht="57" customHeight="1" x14ac:dyDescent="0.25">
      <c r="A19" s="49" t="s">
        <v>23</v>
      </c>
      <c r="B19" s="27">
        <v>902</v>
      </c>
      <c r="C19" s="28" t="s">
        <v>14</v>
      </c>
      <c r="D19" s="28" t="s">
        <v>24</v>
      </c>
      <c r="E19" s="29">
        <v>2700.1</v>
      </c>
      <c r="F19" s="30">
        <v>2622.8</v>
      </c>
      <c r="G19" s="29">
        <f t="shared" si="0"/>
        <v>-77.299999999999727</v>
      </c>
      <c r="H19" s="30">
        <f t="shared" si="1"/>
        <v>97.137143068775245</v>
      </c>
      <c r="I19" s="30">
        <f t="shared" si="2"/>
        <v>0.1197698909325909</v>
      </c>
    </row>
    <row r="20" spans="1:9" ht="63.75" customHeight="1" x14ac:dyDescent="0.25">
      <c r="A20" s="49" t="s">
        <v>25</v>
      </c>
      <c r="B20" s="27">
        <v>902</v>
      </c>
      <c r="C20" s="28" t="s">
        <v>14</v>
      </c>
      <c r="D20" s="28" t="s">
        <v>26</v>
      </c>
      <c r="E20" s="29">
        <v>62329.7</v>
      </c>
      <c r="F20" s="30">
        <v>61442</v>
      </c>
      <c r="G20" s="29">
        <f t="shared" si="0"/>
        <v>-887.69999999999709</v>
      </c>
      <c r="H20" s="30">
        <f t="shared" si="1"/>
        <v>98.57579933803629</v>
      </c>
      <c r="I20" s="30">
        <f t="shared" si="2"/>
        <v>2.8057425799451914</v>
      </c>
    </row>
    <row r="21" spans="1:9" ht="30" hidden="1" customHeight="1" x14ac:dyDescent="0.25">
      <c r="A21" s="49"/>
      <c r="B21" s="27"/>
      <c r="C21" s="28"/>
      <c r="D21" s="28"/>
      <c r="E21" s="29"/>
      <c r="F21" s="30"/>
      <c r="G21" s="29"/>
      <c r="H21" s="30"/>
      <c r="I21" s="30"/>
    </row>
    <row r="22" spans="1:9" ht="29.25" hidden="1" customHeight="1" x14ac:dyDescent="0.25">
      <c r="A22" s="49"/>
      <c r="B22" s="27"/>
      <c r="C22" s="28"/>
      <c r="D22" s="28"/>
      <c r="E22" s="29"/>
      <c r="F22" s="30"/>
      <c r="G22" s="29"/>
      <c r="H22" s="30"/>
      <c r="I22" s="30"/>
    </row>
    <row r="23" spans="1:9" x14ac:dyDescent="0.25">
      <c r="A23" s="49" t="s">
        <v>27</v>
      </c>
      <c r="B23" s="27">
        <v>902</v>
      </c>
      <c r="C23" s="28" t="s">
        <v>14</v>
      </c>
      <c r="D23" s="28" t="s">
        <v>28</v>
      </c>
      <c r="E23" s="29">
        <v>200</v>
      </c>
      <c r="F23" s="30"/>
      <c r="G23" s="29">
        <f t="shared" si="0"/>
        <v>-200</v>
      </c>
      <c r="H23" s="30">
        <v>0</v>
      </c>
      <c r="I23" s="30">
        <f t="shared" si="2"/>
        <v>0</v>
      </c>
    </row>
    <row r="24" spans="1:9" ht="26.25" customHeight="1" x14ac:dyDescent="0.25">
      <c r="A24" s="50" t="s">
        <v>29</v>
      </c>
      <c r="B24" s="53">
        <v>902</v>
      </c>
      <c r="C24" s="28" t="s">
        <v>14</v>
      </c>
      <c r="D24" s="28" t="s">
        <v>30</v>
      </c>
      <c r="E24" s="29">
        <v>20348.5</v>
      </c>
      <c r="F24" s="30">
        <v>18810.2</v>
      </c>
      <c r="G24" s="29">
        <f t="shared" si="0"/>
        <v>-1538.2999999999993</v>
      </c>
      <c r="H24" s="30">
        <f t="shared" si="1"/>
        <v>92.440229009509295</v>
      </c>
      <c r="I24" s="30">
        <f t="shared" si="2"/>
        <v>0.85896583895844936</v>
      </c>
    </row>
    <row r="25" spans="1:9" ht="45.75" customHeight="1" x14ac:dyDescent="0.25">
      <c r="A25" s="49" t="s">
        <v>31</v>
      </c>
      <c r="B25" s="27">
        <v>902</v>
      </c>
      <c r="C25" s="28" t="s">
        <v>16</v>
      </c>
      <c r="D25" s="28"/>
      <c r="E25" s="33">
        <f>E27+E26</f>
        <v>14210.3</v>
      </c>
      <c r="F25" s="35">
        <f>F27+F26</f>
        <v>13025.300000000001</v>
      </c>
      <c r="G25" s="29">
        <f t="shared" si="0"/>
        <v>-1184.9999999999982</v>
      </c>
      <c r="H25" s="30">
        <f t="shared" si="1"/>
        <v>91.66097830446931</v>
      </c>
      <c r="I25" s="30">
        <f t="shared" si="2"/>
        <v>0.59479897833013418</v>
      </c>
    </row>
    <row r="26" spans="1:9" x14ac:dyDescent="0.25">
      <c r="A26" s="49" t="s">
        <v>32</v>
      </c>
      <c r="B26" s="27">
        <v>902</v>
      </c>
      <c r="C26" s="28" t="s">
        <v>33</v>
      </c>
      <c r="D26" s="28" t="s">
        <v>34</v>
      </c>
      <c r="E26" s="29">
        <v>2557.6999999999998</v>
      </c>
      <c r="F26" s="30">
        <v>2550.6</v>
      </c>
      <c r="G26" s="29">
        <f t="shared" si="0"/>
        <v>-7.0999999999999091</v>
      </c>
      <c r="H26" s="30">
        <f t="shared" si="1"/>
        <v>99.722406849904218</v>
      </c>
      <c r="I26" s="30">
        <f t="shared" si="2"/>
        <v>0.1164728853944892</v>
      </c>
    </row>
    <row r="27" spans="1:9" ht="50.25" customHeight="1" x14ac:dyDescent="0.25">
      <c r="A27" s="49" t="s">
        <v>35</v>
      </c>
      <c r="B27" s="27">
        <v>902</v>
      </c>
      <c r="C27" s="28" t="s">
        <v>16</v>
      </c>
      <c r="D27" s="28" t="s">
        <v>39</v>
      </c>
      <c r="E27" s="29">
        <v>11652.6</v>
      </c>
      <c r="F27" s="30">
        <v>10474.700000000001</v>
      </c>
      <c r="G27" s="29">
        <f t="shared" si="0"/>
        <v>-1177.8999999999996</v>
      </c>
      <c r="H27" s="30">
        <f t="shared" si="1"/>
        <v>89.891526354633299</v>
      </c>
      <c r="I27" s="30">
        <f t="shared" si="2"/>
        <v>0.47832609293564504</v>
      </c>
    </row>
    <row r="28" spans="1:9" ht="26.25" customHeight="1" x14ac:dyDescent="0.25">
      <c r="A28" s="49" t="s">
        <v>36</v>
      </c>
      <c r="B28" s="27">
        <v>902</v>
      </c>
      <c r="C28" s="28" t="s">
        <v>26</v>
      </c>
      <c r="D28" s="28"/>
      <c r="E28" s="36">
        <f>E29+E30+E31</f>
        <v>2072</v>
      </c>
      <c r="F28" s="36">
        <f>F29+F30+F31</f>
        <v>2004.1</v>
      </c>
      <c r="G28" s="29">
        <f t="shared" si="0"/>
        <v>-67.900000000000091</v>
      </c>
      <c r="H28" s="30">
        <f t="shared" si="1"/>
        <v>96.722972972972968</v>
      </c>
      <c r="I28" s="30">
        <f t="shared" si="2"/>
        <v>9.1517019375478639E-2</v>
      </c>
    </row>
    <row r="29" spans="1:9" ht="20.25" customHeight="1" x14ac:dyDescent="0.25">
      <c r="A29" s="49" t="s">
        <v>37</v>
      </c>
      <c r="B29" s="27">
        <v>902</v>
      </c>
      <c r="C29" s="28" t="s">
        <v>26</v>
      </c>
      <c r="D29" s="28" t="s">
        <v>14</v>
      </c>
      <c r="E29" s="29">
        <v>0</v>
      </c>
      <c r="F29" s="30">
        <v>0</v>
      </c>
      <c r="G29" s="29">
        <f t="shared" si="0"/>
        <v>0</v>
      </c>
      <c r="H29" s="30">
        <v>0</v>
      </c>
      <c r="I29" s="30">
        <f t="shared" si="2"/>
        <v>0</v>
      </c>
    </row>
    <row r="30" spans="1:9" ht="19.5" customHeight="1" x14ac:dyDescent="0.25">
      <c r="A30" s="49" t="s">
        <v>38</v>
      </c>
      <c r="B30" s="27">
        <v>902</v>
      </c>
      <c r="C30" s="28" t="s">
        <v>26</v>
      </c>
      <c r="D30" s="28" t="s">
        <v>39</v>
      </c>
      <c r="E30" s="37">
        <v>2040</v>
      </c>
      <c r="F30" s="38">
        <v>1972.1</v>
      </c>
      <c r="G30" s="29">
        <f t="shared" si="0"/>
        <v>-67.900000000000091</v>
      </c>
      <c r="H30" s="30">
        <f t="shared" si="1"/>
        <v>96.671568627450981</v>
      </c>
      <c r="I30" s="30">
        <f t="shared" si="2"/>
        <v>9.0055742682691189E-2</v>
      </c>
    </row>
    <row r="31" spans="1:9" ht="32.25" customHeight="1" x14ac:dyDescent="0.25">
      <c r="A31" s="49" t="s">
        <v>40</v>
      </c>
      <c r="B31" s="27">
        <v>902</v>
      </c>
      <c r="C31" s="28" t="s">
        <v>26</v>
      </c>
      <c r="D31" s="28" t="s">
        <v>41</v>
      </c>
      <c r="E31" s="29">
        <v>32</v>
      </c>
      <c r="F31" s="30">
        <v>32</v>
      </c>
      <c r="G31" s="29">
        <f t="shared" si="0"/>
        <v>0</v>
      </c>
      <c r="H31" s="30">
        <v>0</v>
      </c>
      <c r="I31" s="30">
        <f t="shared" si="2"/>
        <v>1.461276692787444E-3</v>
      </c>
    </row>
    <row r="32" spans="1:9" ht="30" customHeight="1" x14ac:dyDescent="0.25">
      <c r="A32" s="49" t="s">
        <v>42</v>
      </c>
      <c r="B32" s="27">
        <v>902</v>
      </c>
      <c r="C32" s="28" t="s">
        <v>18</v>
      </c>
      <c r="D32" s="28"/>
      <c r="E32" s="33">
        <f>E33</f>
        <v>26.5</v>
      </c>
      <c r="F32" s="35">
        <f>F33</f>
        <v>26.5</v>
      </c>
      <c r="G32" s="29">
        <f t="shared" si="0"/>
        <v>0</v>
      </c>
      <c r="H32" s="30">
        <f t="shared" si="1"/>
        <v>100</v>
      </c>
      <c r="I32" s="30">
        <f t="shared" si="2"/>
        <v>1.2101197612146022E-3</v>
      </c>
    </row>
    <row r="33" spans="1:9" ht="21" x14ac:dyDescent="0.25">
      <c r="A33" s="49" t="s">
        <v>43</v>
      </c>
      <c r="B33" s="27">
        <v>902</v>
      </c>
      <c r="C33" s="28" t="s">
        <v>18</v>
      </c>
      <c r="D33" s="28" t="s">
        <v>21</v>
      </c>
      <c r="E33" s="29">
        <v>26.5</v>
      </c>
      <c r="F33" s="30">
        <v>26.5</v>
      </c>
      <c r="G33" s="29">
        <f t="shared" si="0"/>
        <v>0</v>
      </c>
      <c r="H33" s="30">
        <f t="shared" si="1"/>
        <v>100</v>
      </c>
      <c r="I33" s="30">
        <f t="shared" si="2"/>
        <v>1.2101197612146022E-3</v>
      </c>
    </row>
    <row r="34" spans="1:9" x14ac:dyDescent="0.25">
      <c r="A34" s="49" t="s">
        <v>44</v>
      </c>
      <c r="B34" s="53">
        <v>902</v>
      </c>
      <c r="C34" s="54" t="s">
        <v>20</v>
      </c>
      <c r="D34" s="54"/>
      <c r="E34" s="33">
        <f>E36+E37+E35</f>
        <v>84.7</v>
      </c>
      <c r="F34" s="33">
        <f>F36+F37+F35</f>
        <v>84.7</v>
      </c>
      <c r="G34" s="33">
        <f t="shared" si="0"/>
        <v>0</v>
      </c>
      <c r="H34" s="35">
        <f t="shared" si="1"/>
        <v>100</v>
      </c>
      <c r="I34" s="35">
        <f t="shared" si="2"/>
        <v>3.8678167462217663E-3</v>
      </c>
    </row>
    <row r="35" spans="1:9" ht="36" customHeight="1" x14ac:dyDescent="0.25">
      <c r="A35" s="49" t="s">
        <v>19</v>
      </c>
      <c r="B35" s="27">
        <v>902</v>
      </c>
      <c r="C35" s="28" t="s">
        <v>20</v>
      </c>
      <c r="D35" s="28" t="s">
        <v>21</v>
      </c>
      <c r="E35" s="29">
        <v>48</v>
      </c>
      <c r="F35" s="30">
        <v>48</v>
      </c>
      <c r="G35" s="29">
        <f t="shared" si="0"/>
        <v>0</v>
      </c>
      <c r="H35" s="30">
        <v>0</v>
      </c>
      <c r="I35" s="30">
        <f t="shared" si="2"/>
        <v>2.1919150391811661E-3</v>
      </c>
    </row>
    <row r="36" spans="1:9" ht="39.75" hidden="1" customHeight="1" x14ac:dyDescent="0.25">
      <c r="A36" s="49" t="s">
        <v>19</v>
      </c>
      <c r="B36" s="27">
        <v>902</v>
      </c>
      <c r="C36" s="28" t="s">
        <v>20</v>
      </c>
      <c r="D36" s="28" t="s">
        <v>21</v>
      </c>
      <c r="E36" s="29">
        <v>0</v>
      </c>
      <c r="F36" s="30">
        <v>0</v>
      </c>
      <c r="G36" s="29">
        <f t="shared" si="0"/>
        <v>0</v>
      </c>
      <c r="H36" s="30">
        <v>0</v>
      </c>
      <c r="I36" s="30">
        <f t="shared" si="2"/>
        <v>0</v>
      </c>
    </row>
    <row r="37" spans="1:9" ht="24" customHeight="1" x14ac:dyDescent="0.25">
      <c r="A37" s="49" t="s">
        <v>45</v>
      </c>
      <c r="B37" s="27">
        <v>902</v>
      </c>
      <c r="C37" s="28" t="s">
        <v>20</v>
      </c>
      <c r="D37" s="28" t="s">
        <v>20</v>
      </c>
      <c r="E37" s="29">
        <v>36.700000000000003</v>
      </c>
      <c r="F37" s="30">
        <v>36.700000000000003</v>
      </c>
      <c r="G37" s="29">
        <f t="shared" si="0"/>
        <v>0</v>
      </c>
      <c r="H37" s="30">
        <f t="shared" si="1"/>
        <v>100</v>
      </c>
      <c r="I37" s="30">
        <f t="shared" si="2"/>
        <v>1.6759017070405999E-3</v>
      </c>
    </row>
    <row r="38" spans="1:9" ht="24" customHeight="1" x14ac:dyDescent="0.25">
      <c r="A38" s="49" t="s">
        <v>46</v>
      </c>
      <c r="B38" s="28" t="s">
        <v>47</v>
      </c>
      <c r="C38" s="28" t="s">
        <v>48</v>
      </c>
      <c r="D38" s="28"/>
      <c r="E38" s="29">
        <f>E39</f>
        <v>0</v>
      </c>
      <c r="F38" s="30">
        <f>F39</f>
        <v>0</v>
      </c>
      <c r="G38" s="29">
        <f t="shared" si="0"/>
        <v>0</v>
      </c>
      <c r="H38" s="30">
        <v>0</v>
      </c>
      <c r="I38" s="30">
        <f t="shared" si="2"/>
        <v>0</v>
      </c>
    </row>
    <row r="39" spans="1:9" ht="27.75" customHeight="1" x14ac:dyDescent="0.25">
      <c r="A39" s="49" t="s">
        <v>49</v>
      </c>
      <c r="B39" s="28" t="s">
        <v>47</v>
      </c>
      <c r="C39" s="28" t="s">
        <v>48</v>
      </c>
      <c r="D39" s="28" t="s">
        <v>26</v>
      </c>
      <c r="E39" s="29">
        <v>0</v>
      </c>
      <c r="F39" s="30">
        <v>0</v>
      </c>
      <c r="G39" s="29">
        <f t="shared" si="0"/>
        <v>0</v>
      </c>
      <c r="H39" s="30">
        <v>0</v>
      </c>
      <c r="I39" s="30">
        <f t="shared" si="2"/>
        <v>0</v>
      </c>
    </row>
    <row r="40" spans="1:9" ht="23.25" customHeight="1" x14ac:dyDescent="0.25">
      <c r="A40" s="55" t="s">
        <v>50</v>
      </c>
      <c r="B40" s="28" t="s">
        <v>47</v>
      </c>
      <c r="C40" s="28" t="s">
        <v>34</v>
      </c>
      <c r="D40" s="28"/>
      <c r="E40" s="29">
        <v>0</v>
      </c>
      <c r="F40" s="39">
        <v>0</v>
      </c>
      <c r="G40" s="29">
        <f t="shared" si="0"/>
        <v>0</v>
      </c>
      <c r="H40" s="30">
        <v>0</v>
      </c>
      <c r="I40" s="30">
        <f t="shared" si="2"/>
        <v>0</v>
      </c>
    </row>
    <row r="41" spans="1:9" ht="30.75" customHeight="1" x14ac:dyDescent="0.25">
      <c r="A41" s="49" t="s">
        <v>51</v>
      </c>
      <c r="B41" s="28" t="s">
        <v>47</v>
      </c>
      <c r="C41" s="28" t="s">
        <v>34</v>
      </c>
      <c r="D41" s="28" t="s">
        <v>20</v>
      </c>
      <c r="E41" s="29">
        <v>0</v>
      </c>
      <c r="F41" s="39">
        <v>0</v>
      </c>
      <c r="G41" s="29">
        <f t="shared" si="0"/>
        <v>0</v>
      </c>
      <c r="H41" s="30">
        <v>0</v>
      </c>
      <c r="I41" s="30">
        <f t="shared" si="2"/>
        <v>0</v>
      </c>
    </row>
    <row r="42" spans="1:9" ht="21.75" customHeight="1" x14ac:dyDescent="0.25">
      <c r="A42" s="49" t="s">
        <v>52</v>
      </c>
      <c r="B42" s="27">
        <v>902</v>
      </c>
      <c r="C42" s="28" t="s">
        <v>39</v>
      </c>
      <c r="D42" s="28"/>
      <c r="E42" s="33">
        <f>E43+E44</f>
        <v>12329.3</v>
      </c>
      <c r="F42" s="33">
        <f>F43+F44</f>
        <v>12304.6</v>
      </c>
      <c r="G42" s="29">
        <f t="shared" si="0"/>
        <v>-24.699999999998909</v>
      </c>
      <c r="H42" s="30">
        <f t="shared" si="1"/>
        <v>99.799664214513399</v>
      </c>
      <c r="I42" s="30">
        <f t="shared" si="2"/>
        <v>0.56188828731476193</v>
      </c>
    </row>
    <row r="43" spans="1:9" ht="18.75" customHeight="1" x14ac:dyDescent="0.25">
      <c r="A43" s="49" t="s">
        <v>53</v>
      </c>
      <c r="B43" s="27">
        <v>902</v>
      </c>
      <c r="C43" s="28" t="s">
        <v>39</v>
      </c>
      <c r="D43" s="28" t="s">
        <v>14</v>
      </c>
      <c r="E43" s="29">
        <v>8200</v>
      </c>
      <c r="F43" s="30">
        <v>8175.3</v>
      </c>
      <c r="G43" s="29">
        <f t="shared" si="0"/>
        <v>-24.699999999999818</v>
      </c>
      <c r="H43" s="30">
        <f t="shared" si="1"/>
        <v>99.698780487804882</v>
      </c>
      <c r="I43" s="30">
        <f t="shared" si="2"/>
        <v>0.3733242295795372</v>
      </c>
    </row>
    <row r="44" spans="1:9" ht="16.5" customHeight="1" x14ac:dyDescent="0.25">
      <c r="A44" s="49" t="s">
        <v>54</v>
      </c>
      <c r="B44" s="27">
        <v>902</v>
      </c>
      <c r="C44" s="28" t="s">
        <v>39</v>
      </c>
      <c r="D44" s="28" t="s">
        <v>26</v>
      </c>
      <c r="E44" s="29">
        <v>4129.3</v>
      </c>
      <c r="F44" s="30">
        <v>4129.3</v>
      </c>
      <c r="G44" s="29">
        <f t="shared" si="0"/>
        <v>0</v>
      </c>
      <c r="H44" s="30">
        <f t="shared" si="1"/>
        <v>100</v>
      </c>
      <c r="I44" s="30">
        <f t="shared" si="2"/>
        <v>0.18856405773522478</v>
      </c>
    </row>
    <row r="45" spans="1:9" ht="18" customHeight="1" x14ac:dyDescent="0.25">
      <c r="A45" s="50" t="s">
        <v>55</v>
      </c>
      <c r="B45" s="27">
        <v>902</v>
      </c>
      <c r="C45" s="28" t="s">
        <v>28</v>
      </c>
      <c r="D45" s="28"/>
      <c r="E45" s="33">
        <f>E46</f>
        <v>48885.5</v>
      </c>
      <c r="F45" s="35">
        <f>F46</f>
        <v>37672.6</v>
      </c>
      <c r="G45" s="29">
        <f t="shared" si="0"/>
        <v>-11212.900000000001</v>
      </c>
      <c r="H45" s="30">
        <f t="shared" si="1"/>
        <v>77.062932771476198</v>
      </c>
      <c r="I45" s="30">
        <f t="shared" si="2"/>
        <v>1.7203153855220081</v>
      </c>
    </row>
    <row r="46" spans="1:9" ht="19.5" customHeight="1" x14ac:dyDescent="0.25">
      <c r="A46" s="50" t="s">
        <v>87</v>
      </c>
      <c r="B46" s="27">
        <v>902</v>
      </c>
      <c r="C46" s="40" t="s">
        <v>28</v>
      </c>
      <c r="D46" s="40" t="s">
        <v>14</v>
      </c>
      <c r="E46" s="41">
        <v>48885.5</v>
      </c>
      <c r="F46" s="30">
        <v>37672.6</v>
      </c>
      <c r="G46" s="29">
        <f t="shared" si="0"/>
        <v>-11212.900000000001</v>
      </c>
      <c r="H46" s="30">
        <f t="shared" si="1"/>
        <v>77.062932771476198</v>
      </c>
      <c r="I46" s="30">
        <f t="shared" si="2"/>
        <v>1.7203153855220081</v>
      </c>
    </row>
    <row r="47" spans="1:9" ht="0.75" customHeight="1" x14ac:dyDescent="0.25">
      <c r="A47" s="49" t="s">
        <v>56</v>
      </c>
      <c r="B47" s="27">
        <v>902</v>
      </c>
      <c r="C47" s="40" t="s">
        <v>30</v>
      </c>
      <c r="D47" s="40"/>
      <c r="E47" s="41"/>
      <c r="F47" s="39"/>
      <c r="G47" s="29"/>
      <c r="H47" s="30"/>
      <c r="I47" s="30"/>
    </row>
    <row r="48" spans="1:9" ht="36" hidden="1" customHeight="1" x14ac:dyDescent="0.25">
      <c r="A48" s="51" t="s">
        <v>57</v>
      </c>
      <c r="B48" s="27">
        <v>902</v>
      </c>
      <c r="C48" s="40" t="s">
        <v>30</v>
      </c>
      <c r="D48" s="40" t="s">
        <v>14</v>
      </c>
      <c r="E48" s="41"/>
      <c r="F48" s="39"/>
      <c r="G48" s="29"/>
      <c r="H48" s="30"/>
      <c r="I48" s="30"/>
    </row>
    <row r="49" spans="1:9" ht="36" customHeight="1" x14ac:dyDescent="0.25">
      <c r="A49" s="48" t="s">
        <v>58</v>
      </c>
      <c r="B49" s="19">
        <v>903</v>
      </c>
      <c r="C49" s="31"/>
      <c r="D49" s="31"/>
      <c r="E49" s="25">
        <f>E50+E55+E53</f>
        <v>12699.9</v>
      </c>
      <c r="F49" s="25">
        <f>F50+F55+F53</f>
        <v>12677</v>
      </c>
      <c r="G49" s="25">
        <f t="shared" si="0"/>
        <v>-22.899999999999636</v>
      </c>
      <c r="H49" s="32">
        <f t="shared" si="1"/>
        <v>99.819683619556059</v>
      </c>
      <c r="I49" s="32">
        <f t="shared" si="2"/>
        <v>0.57889389482707587</v>
      </c>
    </row>
    <row r="50" spans="1:9" ht="27.75" customHeight="1" x14ac:dyDescent="0.25">
      <c r="A50" s="49" t="s">
        <v>13</v>
      </c>
      <c r="B50" s="27">
        <v>903</v>
      </c>
      <c r="C50" s="28" t="s">
        <v>14</v>
      </c>
      <c r="D50" s="28"/>
      <c r="E50" s="29">
        <f>E51+E52</f>
        <v>12571.4</v>
      </c>
      <c r="F50" s="30">
        <f>F51+F52</f>
        <v>12548.5</v>
      </c>
      <c r="G50" s="29">
        <f t="shared" si="0"/>
        <v>-22.899999999999636</v>
      </c>
      <c r="H50" s="30">
        <f t="shared" si="1"/>
        <v>99.817840495092042</v>
      </c>
      <c r="I50" s="30">
        <f t="shared" si="2"/>
        <v>0.57302595560760128</v>
      </c>
    </row>
    <row r="51" spans="1:9" ht="44.25" customHeight="1" x14ac:dyDescent="0.25">
      <c r="A51" s="49" t="s">
        <v>17</v>
      </c>
      <c r="B51" s="27">
        <v>903</v>
      </c>
      <c r="C51" s="28" t="s">
        <v>14</v>
      </c>
      <c r="D51" s="28" t="s">
        <v>18</v>
      </c>
      <c r="E51" s="29">
        <v>11757.4</v>
      </c>
      <c r="F51" s="30">
        <v>11734.5</v>
      </c>
      <c r="G51" s="29">
        <f t="shared" si="0"/>
        <v>-22.899999999999636</v>
      </c>
      <c r="H51" s="30">
        <f t="shared" si="1"/>
        <v>99.805229047238342</v>
      </c>
      <c r="I51" s="30">
        <f t="shared" si="2"/>
        <v>0.53585472973482062</v>
      </c>
    </row>
    <row r="52" spans="1:9" ht="22.5" customHeight="1" x14ac:dyDescent="0.25">
      <c r="A52" s="50" t="s">
        <v>29</v>
      </c>
      <c r="B52" s="27">
        <v>903</v>
      </c>
      <c r="C52" s="28" t="s">
        <v>14</v>
      </c>
      <c r="D52" s="28" t="s">
        <v>30</v>
      </c>
      <c r="E52" s="29">
        <v>814</v>
      </c>
      <c r="F52" s="30">
        <v>814</v>
      </c>
      <c r="G52" s="29">
        <f t="shared" si="0"/>
        <v>0</v>
      </c>
      <c r="H52" s="30">
        <f t="shared" si="1"/>
        <v>100</v>
      </c>
      <c r="I52" s="30">
        <f t="shared" si="2"/>
        <v>3.7171225872780607E-2</v>
      </c>
    </row>
    <row r="53" spans="1:9" ht="20.25" customHeight="1" x14ac:dyDescent="0.25">
      <c r="A53" s="50" t="s">
        <v>44</v>
      </c>
      <c r="B53" s="27">
        <v>903</v>
      </c>
      <c r="C53" s="28" t="s">
        <v>20</v>
      </c>
      <c r="D53" s="28"/>
      <c r="E53" s="29">
        <f>E54</f>
        <v>28.5</v>
      </c>
      <c r="F53" s="30">
        <f>F54</f>
        <v>28.5</v>
      </c>
      <c r="G53" s="29">
        <f t="shared" si="0"/>
        <v>0</v>
      </c>
      <c r="H53" s="30">
        <f t="shared" si="1"/>
        <v>100</v>
      </c>
      <c r="I53" s="30">
        <f t="shared" si="2"/>
        <v>1.3014495545138171E-3</v>
      </c>
    </row>
    <row r="54" spans="1:9" ht="36.75" customHeight="1" x14ac:dyDescent="0.25">
      <c r="A54" s="50" t="s">
        <v>19</v>
      </c>
      <c r="B54" s="27">
        <v>903</v>
      </c>
      <c r="C54" s="28" t="s">
        <v>20</v>
      </c>
      <c r="D54" s="28" t="s">
        <v>21</v>
      </c>
      <c r="E54" s="29">
        <v>28.5</v>
      </c>
      <c r="F54" s="30">
        <v>28.5</v>
      </c>
      <c r="G54" s="29">
        <f t="shared" si="0"/>
        <v>0</v>
      </c>
      <c r="H54" s="30">
        <f t="shared" si="1"/>
        <v>100</v>
      </c>
      <c r="I54" s="30">
        <f t="shared" si="2"/>
        <v>1.3014495545138171E-3</v>
      </c>
    </row>
    <row r="55" spans="1:9" ht="35.25" customHeight="1" x14ac:dyDescent="0.25">
      <c r="A55" s="49" t="s">
        <v>56</v>
      </c>
      <c r="B55" s="27">
        <v>903</v>
      </c>
      <c r="C55" s="28" t="s">
        <v>30</v>
      </c>
      <c r="D55" s="28"/>
      <c r="E55" s="29">
        <v>100</v>
      </c>
      <c r="F55" s="30">
        <v>100</v>
      </c>
      <c r="G55" s="29">
        <f t="shared" si="0"/>
        <v>0</v>
      </c>
      <c r="H55" s="30">
        <f t="shared" si="1"/>
        <v>100</v>
      </c>
      <c r="I55" s="30">
        <f t="shared" si="2"/>
        <v>4.5664896649607626E-3</v>
      </c>
    </row>
    <row r="56" spans="1:9" ht="28.5" customHeight="1" x14ac:dyDescent="0.25">
      <c r="A56" s="51" t="s">
        <v>57</v>
      </c>
      <c r="B56" s="27">
        <v>903</v>
      </c>
      <c r="C56" s="28" t="s">
        <v>30</v>
      </c>
      <c r="D56" s="28" t="s">
        <v>14</v>
      </c>
      <c r="E56" s="29">
        <v>100</v>
      </c>
      <c r="F56" s="30">
        <v>100</v>
      </c>
      <c r="G56" s="29">
        <f t="shared" si="0"/>
        <v>0</v>
      </c>
      <c r="H56" s="30">
        <f t="shared" si="1"/>
        <v>100</v>
      </c>
      <c r="I56" s="30">
        <f t="shared" si="2"/>
        <v>4.5664896649607626E-3</v>
      </c>
    </row>
    <row r="57" spans="1:9" ht="36" customHeight="1" x14ac:dyDescent="0.25">
      <c r="A57" s="48" t="s">
        <v>59</v>
      </c>
      <c r="B57" s="19">
        <v>904</v>
      </c>
      <c r="C57" s="42"/>
      <c r="D57" s="42"/>
      <c r="E57" s="25">
        <f>E58+E60+E62+E66+E68+E71+E64</f>
        <v>60970.6</v>
      </c>
      <c r="F57" s="25">
        <f>F58+F60+F62+F66+F68+F71+F64</f>
        <v>55944.599999999991</v>
      </c>
      <c r="G57" s="25">
        <f t="shared" si="0"/>
        <v>-5026.0000000000073</v>
      </c>
      <c r="H57" s="32">
        <f t="shared" si="1"/>
        <v>91.756682729053011</v>
      </c>
      <c r="I57" s="32">
        <f t="shared" si="2"/>
        <v>2.5547043771036382</v>
      </c>
    </row>
    <row r="58" spans="1:9" ht="29.25" customHeight="1" x14ac:dyDescent="0.25">
      <c r="A58" s="49" t="s">
        <v>13</v>
      </c>
      <c r="B58" s="27">
        <v>904</v>
      </c>
      <c r="C58" s="28" t="s">
        <v>14</v>
      </c>
      <c r="D58" s="28"/>
      <c r="E58" s="29">
        <f>E59</f>
        <v>44406.3</v>
      </c>
      <c r="F58" s="30">
        <f>F59</f>
        <v>40456</v>
      </c>
      <c r="G58" s="29">
        <f t="shared" si="0"/>
        <v>-3950.3000000000029</v>
      </c>
      <c r="H58" s="30">
        <f t="shared" si="1"/>
        <v>91.104190171214441</v>
      </c>
      <c r="I58" s="30">
        <f t="shared" si="2"/>
        <v>1.847419058856526</v>
      </c>
    </row>
    <row r="59" spans="1:9" ht="22.5" customHeight="1" x14ac:dyDescent="0.25">
      <c r="A59" s="49" t="s">
        <v>29</v>
      </c>
      <c r="B59" s="27">
        <v>904</v>
      </c>
      <c r="C59" s="28" t="s">
        <v>14</v>
      </c>
      <c r="D59" s="28" t="s">
        <v>30</v>
      </c>
      <c r="E59" s="29">
        <v>44406.3</v>
      </c>
      <c r="F59" s="30">
        <v>40456</v>
      </c>
      <c r="G59" s="29">
        <f t="shared" si="0"/>
        <v>-3950.3000000000029</v>
      </c>
      <c r="H59" s="30">
        <f t="shared" si="1"/>
        <v>91.104190171214441</v>
      </c>
      <c r="I59" s="30">
        <f t="shared" si="2"/>
        <v>1.847419058856526</v>
      </c>
    </row>
    <row r="60" spans="1:9" ht="20.25" customHeight="1" x14ac:dyDescent="0.25">
      <c r="A60" s="49" t="s">
        <v>36</v>
      </c>
      <c r="B60" s="27">
        <v>904</v>
      </c>
      <c r="C60" s="28" t="s">
        <v>26</v>
      </c>
      <c r="D60" s="28"/>
      <c r="E60" s="29">
        <f>E61</f>
        <v>2356</v>
      </c>
      <c r="F60" s="30">
        <f>F61</f>
        <v>1666.7</v>
      </c>
      <c r="G60" s="29">
        <f t="shared" si="0"/>
        <v>-689.3</v>
      </c>
      <c r="H60" s="30">
        <f t="shared" si="1"/>
        <v>70.742784380305608</v>
      </c>
      <c r="I60" s="30">
        <f t="shared" si="2"/>
        <v>7.6109683245901033E-2</v>
      </c>
    </row>
    <row r="61" spans="1:9" ht="27" customHeight="1" x14ac:dyDescent="0.25">
      <c r="A61" s="49" t="s">
        <v>40</v>
      </c>
      <c r="B61" s="27">
        <v>904</v>
      </c>
      <c r="C61" s="28" t="s">
        <v>26</v>
      </c>
      <c r="D61" s="28" t="s">
        <v>41</v>
      </c>
      <c r="E61" s="29">
        <v>2356</v>
      </c>
      <c r="F61" s="30">
        <v>1666.7</v>
      </c>
      <c r="G61" s="29">
        <f t="shared" si="0"/>
        <v>-689.3</v>
      </c>
      <c r="H61" s="30">
        <f t="shared" si="1"/>
        <v>70.742784380305608</v>
      </c>
      <c r="I61" s="30">
        <f t="shared" si="2"/>
        <v>7.6109683245901033E-2</v>
      </c>
    </row>
    <row r="62" spans="1:9" ht="29.25" hidden="1" customHeight="1" x14ac:dyDescent="0.25">
      <c r="A62" s="49"/>
      <c r="B62" s="27"/>
      <c r="C62" s="28"/>
      <c r="D62" s="43"/>
      <c r="E62" s="29"/>
      <c r="F62" s="30"/>
      <c r="G62" s="29">
        <f t="shared" si="0"/>
        <v>0</v>
      </c>
      <c r="H62" s="30">
        <v>0</v>
      </c>
      <c r="I62" s="30">
        <f t="shared" si="2"/>
        <v>0</v>
      </c>
    </row>
    <row r="63" spans="1:9" ht="19.5" hidden="1" customHeight="1" x14ac:dyDescent="0.25">
      <c r="A63" s="49"/>
      <c r="B63" s="28"/>
      <c r="C63" s="28"/>
      <c r="D63" s="28"/>
      <c r="E63" s="29"/>
      <c r="F63" s="30"/>
      <c r="G63" s="29">
        <f t="shared" si="0"/>
        <v>0</v>
      </c>
      <c r="H63" s="30">
        <v>0</v>
      </c>
      <c r="I63" s="30">
        <f t="shared" si="2"/>
        <v>0</v>
      </c>
    </row>
    <row r="64" spans="1:9" ht="27.75" customHeight="1" x14ac:dyDescent="0.25">
      <c r="A64" s="49" t="s">
        <v>60</v>
      </c>
      <c r="B64" s="28" t="s">
        <v>62</v>
      </c>
      <c r="C64" s="28" t="s">
        <v>21</v>
      </c>
      <c r="D64" s="28"/>
      <c r="E64" s="29">
        <f>E65</f>
        <v>2195</v>
      </c>
      <c r="F64" s="30">
        <f>F65</f>
        <v>1808.6</v>
      </c>
      <c r="G64" s="29">
        <f t="shared" si="0"/>
        <v>-386.40000000000009</v>
      </c>
      <c r="H64" s="30">
        <f t="shared" si="1"/>
        <v>82.396355353075165</v>
      </c>
      <c r="I64" s="30">
        <f t="shared" si="2"/>
        <v>8.2589532080480338E-2</v>
      </c>
    </row>
    <row r="65" spans="1:9" x14ac:dyDescent="0.25">
      <c r="A65" s="49" t="s">
        <v>61</v>
      </c>
      <c r="B65" s="28" t="s">
        <v>62</v>
      </c>
      <c r="C65" s="28" t="s">
        <v>21</v>
      </c>
      <c r="D65" s="28" t="s">
        <v>14</v>
      </c>
      <c r="E65" s="29">
        <v>2195</v>
      </c>
      <c r="F65" s="30">
        <v>1808.6</v>
      </c>
      <c r="G65" s="29">
        <f t="shared" si="0"/>
        <v>-386.40000000000009</v>
      </c>
      <c r="H65" s="30">
        <f t="shared" si="1"/>
        <v>82.396355353075165</v>
      </c>
      <c r="I65" s="30">
        <f t="shared" si="2"/>
        <v>8.2589532080480338E-2</v>
      </c>
    </row>
    <row r="66" spans="1:9" ht="19.5" customHeight="1" x14ac:dyDescent="0.25">
      <c r="A66" s="49" t="s">
        <v>44</v>
      </c>
      <c r="B66" s="27">
        <v>904</v>
      </c>
      <c r="C66" s="28" t="s">
        <v>20</v>
      </c>
      <c r="D66" s="28"/>
      <c r="E66" s="29">
        <f>E67</f>
        <v>42.7</v>
      </c>
      <c r="F66" s="30">
        <f>F67</f>
        <v>42.7</v>
      </c>
      <c r="G66" s="29">
        <f t="shared" si="0"/>
        <v>0</v>
      </c>
      <c r="H66" s="30">
        <f t="shared" si="1"/>
        <v>100</v>
      </c>
      <c r="I66" s="30">
        <f t="shared" si="2"/>
        <v>1.9498910869382455E-3</v>
      </c>
    </row>
    <row r="67" spans="1:9" ht="35.25" customHeight="1" x14ac:dyDescent="0.25">
      <c r="A67" s="49" t="s">
        <v>19</v>
      </c>
      <c r="B67" s="27">
        <v>904</v>
      </c>
      <c r="C67" s="28" t="s">
        <v>20</v>
      </c>
      <c r="D67" s="28" t="s">
        <v>21</v>
      </c>
      <c r="E67" s="29">
        <v>42.7</v>
      </c>
      <c r="F67" s="30">
        <v>42.7</v>
      </c>
      <c r="G67" s="29">
        <f t="shared" si="0"/>
        <v>0</v>
      </c>
      <c r="H67" s="30">
        <f t="shared" si="1"/>
        <v>100</v>
      </c>
      <c r="I67" s="30">
        <f t="shared" si="2"/>
        <v>1.9498910869382455E-3</v>
      </c>
    </row>
    <row r="68" spans="1:9" ht="22.5" customHeight="1" x14ac:dyDescent="0.25">
      <c r="A68" s="49" t="s">
        <v>52</v>
      </c>
      <c r="B68" s="27">
        <v>904</v>
      </c>
      <c r="C68" s="28" t="s">
        <v>39</v>
      </c>
      <c r="D68" s="28"/>
      <c r="E68" s="29">
        <f>E70</f>
        <v>11970.6</v>
      </c>
      <c r="F68" s="30">
        <f>F70</f>
        <v>11970.6</v>
      </c>
      <c r="G68" s="29">
        <f t="shared" si="0"/>
        <v>0</v>
      </c>
      <c r="H68" s="30">
        <f t="shared" si="1"/>
        <v>100</v>
      </c>
      <c r="I68" s="30">
        <f t="shared" si="2"/>
        <v>0.54663621183379307</v>
      </c>
    </row>
    <row r="69" spans="1:9" ht="24.75" customHeight="1" x14ac:dyDescent="0.25">
      <c r="A69" s="49" t="s">
        <v>63</v>
      </c>
      <c r="B69" s="27">
        <v>904</v>
      </c>
      <c r="C69" s="28" t="s">
        <v>39</v>
      </c>
      <c r="D69" s="28" t="s">
        <v>16</v>
      </c>
      <c r="E69" s="29">
        <v>0</v>
      </c>
      <c r="F69" s="30">
        <v>0</v>
      </c>
      <c r="G69" s="29">
        <f t="shared" si="0"/>
        <v>0</v>
      </c>
      <c r="H69" s="30">
        <v>0</v>
      </c>
      <c r="I69" s="30">
        <f t="shared" si="2"/>
        <v>0</v>
      </c>
    </row>
    <row r="70" spans="1:9" ht="19.5" customHeight="1" x14ac:dyDescent="0.25">
      <c r="A70" s="49" t="s">
        <v>54</v>
      </c>
      <c r="B70" s="27">
        <v>904</v>
      </c>
      <c r="C70" s="27" t="s">
        <v>39</v>
      </c>
      <c r="D70" s="27" t="s">
        <v>26</v>
      </c>
      <c r="E70" s="29">
        <v>11970.6</v>
      </c>
      <c r="F70" s="30">
        <v>11970.6</v>
      </c>
      <c r="G70" s="29">
        <f t="shared" si="0"/>
        <v>0</v>
      </c>
      <c r="H70" s="30">
        <f t="shared" si="1"/>
        <v>100</v>
      </c>
      <c r="I70" s="30">
        <f t="shared" si="2"/>
        <v>0.54663621183379307</v>
      </c>
    </row>
    <row r="71" spans="1:9" ht="26.25" customHeight="1" x14ac:dyDescent="0.25">
      <c r="A71" s="49" t="s">
        <v>64</v>
      </c>
      <c r="B71" s="28" t="s">
        <v>62</v>
      </c>
      <c r="C71" s="28" t="s">
        <v>41</v>
      </c>
      <c r="D71" s="28"/>
      <c r="E71" s="29">
        <f>E72</f>
        <v>0</v>
      </c>
      <c r="F71" s="30">
        <f>F72</f>
        <v>0</v>
      </c>
      <c r="G71" s="29">
        <f t="shared" si="0"/>
        <v>0</v>
      </c>
      <c r="H71" s="30">
        <v>0</v>
      </c>
      <c r="I71" s="30">
        <f t="shared" si="2"/>
        <v>0</v>
      </c>
    </row>
    <row r="72" spans="1:9" ht="21.75" customHeight="1" x14ac:dyDescent="0.25">
      <c r="A72" s="49" t="s">
        <v>65</v>
      </c>
      <c r="B72" s="28" t="s">
        <v>62</v>
      </c>
      <c r="C72" s="28" t="s">
        <v>41</v>
      </c>
      <c r="D72" s="28" t="s">
        <v>14</v>
      </c>
      <c r="E72" s="29">
        <v>0</v>
      </c>
      <c r="F72" s="30">
        <v>0</v>
      </c>
      <c r="G72" s="29">
        <f t="shared" si="0"/>
        <v>0</v>
      </c>
      <c r="H72" s="30">
        <v>0</v>
      </c>
      <c r="I72" s="30">
        <f t="shared" si="2"/>
        <v>0</v>
      </c>
    </row>
    <row r="73" spans="1:9" ht="36" customHeight="1" x14ac:dyDescent="0.25">
      <c r="A73" s="48" t="s">
        <v>66</v>
      </c>
      <c r="B73" s="42" t="s">
        <v>67</v>
      </c>
      <c r="C73" s="31"/>
      <c r="D73" s="31"/>
      <c r="E73" s="25">
        <f>E74+E79+E84+E86+E88</f>
        <v>319243.5</v>
      </c>
      <c r="F73" s="25">
        <f>F74+F79+F84+F86+F88</f>
        <v>262558.10000000003</v>
      </c>
      <c r="G73" s="25">
        <f t="shared" si="0"/>
        <v>-56685.399999999965</v>
      </c>
      <c r="H73" s="32">
        <f t="shared" si="1"/>
        <v>82.24383581811378</v>
      </c>
      <c r="I73" s="32">
        <f t="shared" si="2"/>
        <v>11.989688501017346</v>
      </c>
    </row>
    <row r="74" spans="1:9" ht="24.75" customHeight="1" x14ac:dyDescent="0.25">
      <c r="A74" s="49" t="s">
        <v>36</v>
      </c>
      <c r="B74" s="28" t="s">
        <v>67</v>
      </c>
      <c r="C74" s="28" t="s">
        <v>26</v>
      </c>
      <c r="D74" s="28"/>
      <c r="E74" s="29">
        <f>E75+E76+E77+E78</f>
        <v>89661.5</v>
      </c>
      <c r="F74" s="29">
        <f>F75+F76+F77+F78</f>
        <v>69302.8</v>
      </c>
      <c r="G74" s="29">
        <f t="shared" si="0"/>
        <v>-20358.699999999997</v>
      </c>
      <c r="H74" s="30">
        <f t="shared" si="1"/>
        <v>77.293821762964043</v>
      </c>
      <c r="I74" s="30">
        <f t="shared" si="2"/>
        <v>3.1647051995284272</v>
      </c>
    </row>
    <row r="75" spans="1:9" ht="18.75" customHeight="1" x14ac:dyDescent="0.25">
      <c r="A75" s="49" t="s">
        <v>68</v>
      </c>
      <c r="B75" s="28" t="s">
        <v>67</v>
      </c>
      <c r="C75" s="28" t="s">
        <v>26</v>
      </c>
      <c r="D75" s="28" t="s">
        <v>21</v>
      </c>
      <c r="E75" s="29">
        <v>11813</v>
      </c>
      <c r="F75" s="30">
        <v>4142.3</v>
      </c>
      <c r="G75" s="29">
        <f t="shared" si="0"/>
        <v>-7670.7</v>
      </c>
      <c r="H75" s="30">
        <f t="shared" si="1"/>
        <v>35.065605688648098</v>
      </c>
      <c r="I75" s="30">
        <f t="shared" si="2"/>
        <v>0.18915770139166968</v>
      </c>
    </row>
    <row r="76" spans="1:9" x14ac:dyDescent="0.25">
      <c r="A76" s="49" t="s">
        <v>69</v>
      </c>
      <c r="B76" s="28" t="s">
        <v>67</v>
      </c>
      <c r="C76" s="28" t="s">
        <v>26</v>
      </c>
      <c r="D76" s="28" t="s">
        <v>48</v>
      </c>
      <c r="E76" s="29">
        <v>15638.7</v>
      </c>
      <c r="F76" s="30">
        <v>13723.4</v>
      </c>
      <c r="G76" s="29">
        <f t="shared" si="0"/>
        <v>-1915.3000000000011</v>
      </c>
      <c r="H76" s="30">
        <f t="shared" si="1"/>
        <v>87.752818328889219</v>
      </c>
      <c r="I76" s="30">
        <f t="shared" si="2"/>
        <v>0.62667764268122517</v>
      </c>
    </row>
    <row r="77" spans="1:9" ht="22.5" customHeight="1" x14ac:dyDescent="0.25">
      <c r="A77" s="49" t="s">
        <v>70</v>
      </c>
      <c r="B77" s="28" t="s">
        <v>67</v>
      </c>
      <c r="C77" s="28" t="s">
        <v>26</v>
      </c>
      <c r="D77" s="28" t="s">
        <v>34</v>
      </c>
      <c r="E77" s="29">
        <v>62209.8</v>
      </c>
      <c r="F77" s="30">
        <v>51437.1</v>
      </c>
      <c r="G77" s="29">
        <f t="shared" si="0"/>
        <v>-10772.700000000004</v>
      </c>
      <c r="H77" s="30">
        <f t="shared" si="1"/>
        <v>82.683274982398274</v>
      </c>
      <c r="I77" s="30">
        <f t="shared" si="2"/>
        <v>2.3488698554555318</v>
      </c>
    </row>
    <row r="78" spans="1:9" ht="28.5" customHeight="1" x14ac:dyDescent="0.25">
      <c r="A78" s="49" t="s">
        <v>40</v>
      </c>
      <c r="B78" s="28" t="s">
        <v>67</v>
      </c>
      <c r="C78" s="28" t="s">
        <v>26</v>
      </c>
      <c r="D78" s="28" t="s">
        <v>41</v>
      </c>
      <c r="E78" s="29">
        <v>0</v>
      </c>
      <c r="F78" s="39">
        <v>0</v>
      </c>
      <c r="G78" s="29">
        <f t="shared" si="0"/>
        <v>0</v>
      </c>
      <c r="H78" s="30">
        <v>0</v>
      </c>
      <c r="I78" s="30">
        <f t="shared" si="2"/>
        <v>0</v>
      </c>
    </row>
    <row r="79" spans="1:9" ht="26.25" customHeight="1" x14ac:dyDescent="0.25">
      <c r="A79" s="49" t="s">
        <v>60</v>
      </c>
      <c r="B79" s="28" t="s">
        <v>67</v>
      </c>
      <c r="C79" s="28" t="s">
        <v>21</v>
      </c>
      <c r="D79" s="28"/>
      <c r="E79" s="29">
        <f>E80+E81+E82+E83</f>
        <v>229403</v>
      </c>
      <c r="F79" s="29">
        <f>F80+F81+F82+F83</f>
        <v>193105.1</v>
      </c>
      <c r="G79" s="29">
        <f t="shared" si="0"/>
        <v>-36297.899999999994</v>
      </c>
      <c r="H79" s="30">
        <f t="shared" si="1"/>
        <v>84.177233950732983</v>
      </c>
      <c r="I79" s="30">
        <f t="shared" si="2"/>
        <v>8.8181244340121445</v>
      </c>
    </row>
    <row r="80" spans="1:9" ht="15.75" customHeight="1" x14ac:dyDescent="0.25">
      <c r="A80" s="49" t="s">
        <v>61</v>
      </c>
      <c r="B80" s="28" t="s">
        <v>67</v>
      </c>
      <c r="C80" s="28" t="s">
        <v>21</v>
      </c>
      <c r="D80" s="28" t="s">
        <v>14</v>
      </c>
      <c r="E80" s="29">
        <v>148.69999999999999</v>
      </c>
      <c r="F80" s="30">
        <v>148.69999999999999</v>
      </c>
      <c r="G80" s="29">
        <f t="shared" si="0"/>
        <v>0</v>
      </c>
      <c r="H80" s="30">
        <f t="shared" si="1"/>
        <v>100</v>
      </c>
      <c r="I80" s="30">
        <f t="shared" si="2"/>
        <v>6.790370131796653E-3</v>
      </c>
    </row>
    <row r="81" spans="1:9" ht="19.5" customHeight="1" x14ac:dyDescent="0.25">
      <c r="A81" s="49" t="s">
        <v>71</v>
      </c>
      <c r="B81" s="28" t="s">
        <v>67</v>
      </c>
      <c r="C81" s="28" t="s">
        <v>21</v>
      </c>
      <c r="D81" s="28" t="s">
        <v>24</v>
      </c>
      <c r="E81" s="29">
        <v>24042</v>
      </c>
      <c r="F81" s="30">
        <v>18118</v>
      </c>
      <c r="G81" s="29">
        <f t="shared" si="0"/>
        <v>-5924</v>
      </c>
      <c r="H81" s="30">
        <f t="shared" si="1"/>
        <v>75.359787039347808</v>
      </c>
      <c r="I81" s="30">
        <f t="shared" si="2"/>
        <v>0.82735659749759094</v>
      </c>
    </row>
    <row r="82" spans="1:9" ht="16.5" customHeight="1" x14ac:dyDescent="0.25">
      <c r="A82" s="49" t="s">
        <v>72</v>
      </c>
      <c r="B82" s="28" t="s">
        <v>67</v>
      </c>
      <c r="C82" s="28" t="s">
        <v>21</v>
      </c>
      <c r="D82" s="28" t="s">
        <v>16</v>
      </c>
      <c r="E82" s="29">
        <v>182456.3</v>
      </c>
      <c r="F82" s="30">
        <v>153528.1</v>
      </c>
      <c r="G82" s="29">
        <f t="shared" si="0"/>
        <v>-28928.199999999983</v>
      </c>
      <c r="H82" s="30">
        <f t="shared" si="1"/>
        <v>84.145135026853012</v>
      </c>
      <c r="I82" s="30">
        <f t="shared" si="2"/>
        <v>7.0108448193106243</v>
      </c>
    </row>
    <row r="83" spans="1:9" ht="30.75" customHeight="1" x14ac:dyDescent="0.25">
      <c r="A83" s="49" t="s">
        <v>73</v>
      </c>
      <c r="B83" s="28" t="s">
        <v>67</v>
      </c>
      <c r="C83" s="28" t="s">
        <v>21</v>
      </c>
      <c r="D83" s="28" t="s">
        <v>21</v>
      </c>
      <c r="E83" s="29">
        <v>22756</v>
      </c>
      <c r="F83" s="30">
        <v>21310.3</v>
      </c>
      <c r="G83" s="29">
        <f t="shared" si="0"/>
        <v>-1445.7000000000007</v>
      </c>
      <c r="H83" s="30">
        <f t="shared" si="1"/>
        <v>93.646950254877837</v>
      </c>
      <c r="I83" s="30">
        <f t="shared" si="2"/>
        <v>0.97313264707213332</v>
      </c>
    </row>
    <row r="84" spans="1:9" ht="21.75" customHeight="1" x14ac:dyDescent="0.25">
      <c r="A84" s="49" t="s">
        <v>42</v>
      </c>
      <c r="B84" s="28" t="s">
        <v>67</v>
      </c>
      <c r="C84" s="28" t="s">
        <v>18</v>
      </c>
      <c r="D84" s="28"/>
      <c r="E84" s="29">
        <f>E85</f>
        <v>0</v>
      </c>
      <c r="F84" s="30">
        <v>0</v>
      </c>
      <c r="G84" s="29">
        <f t="shared" si="0"/>
        <v>0</v>
      </c>
      <c r="H84" s="30">
        <v>0</v>
      </c>
      <c r="I84" s="30">
        <f t="shared" si="2"/>
        <v>0</v>
      </c>
    </row>
    <row r="85" spans="1:9" ht="24.75" customHeight="1" x14ac:dyDescent="0.25">
      <c r="A85" s="49" t="s">
        <v>43</v>
      </c>
      <c r="B85" s="28" t="s">
        <v>67</v>
      </c>
      <c r="C85" s="28" t="s">
        <v>18</v>
      </c>
      <c r="D85" s="28" t="s">
        <v>21</v>
      </c>
      <c r="E85" s="29">
        <v>0</v>
      </c>
      <c r="F85" s="30">
        <v>0</v>
      </c>
      <c r="G85" s="29">
        <f t="shared" si="0"/>
        <v>0</v>
      </c>
      <c r="H85" s="30">
        <v>0</v>
      </c>
      <c r="I85" s="30">
        <f t="shared" si="2"/>
        <v>0</v>
      </c>
    </row>
    <row r="86" spans="1:9" ht="18.75" customHeight="1" x14ac:dyDescent="0.25">
      <c r="A86" s="49" t="s">
        <v>44</v>
      </c>
      <c r="B86" s="27">
        <v>905</v>
      </c>
      <c r="C86" s="28" t="s">
        <v>20</v>
      </c>
      <c r="D86" s="28"/>
      <c r="E86" s="29">
        <f>E87</f>
        <v>179</v>
      </c>
      <c r="F86" s="30">
        <f>F87</f>
        <v>150.19999999999999</v>
      </c>
      <c r="G86" s="29">
        <f t="shared" si="0"/>
        <v>-28.800000000000011</v>
      </c>
      <c r="H86" s="30">
        <f t="shared" si="1"/>
        <v>83.910614525139664</v>
      </c>
      <c r="I86" s="30">
        <f t="shared" si="2"/>
        <v>6.8588674767710647E-3</v>
      </c>
    </row>
    <row r="87" spans="1:9" ht="33.75" customHeight="1" x14ac:dyDescent="0.25">
      <c r="A87" s="49" t="s">
        <v>19</v>
      </c>
      <c r="B87" s="27">
        <v>905</v>
      </c>
      <c r="C87" s="28" t="s">
        <v>20</v>
      </c>
      <c r="D87" s="28" t="s">
        <v>21</v>
      </c>
      <c r="E87" s="29">
        <v>179</v>
      </c>
      <c r="F87" s="30">
        <v>150.19999999999999</v>
      </c>
      <c r="G87" s="29">
        <f t="shared" si="0"/>
        <v>-28.800000000000011</v>
      </c>
      <c r="H87" s="30">
        <f t="shared" si="1"/>
        <v>83.910614525139664</v>
      </c>
      <c r="I87" s="30">
        <f t="shared" si="2"/>
        <v>6.8588674767710647E-3</v>
      </c>
    </row>
    <row r="88" spans="1:9" ht="18" customHeight="1" x14ac:dyDescent="0.25">
      <c r="A88" s="49" t="s">
        <v>52</v>
      </c>
      <c r="B88" s="28" t="s">
        <v>67</v>
      </c>
      <c r="C88" s="28" t="s">
        <v>39</v>
      </c>
      <c r="D88" s="28"/>
      <c r="E88" s="29">
        <f>E89</f>
        <v>0</v>
      </c>
      <c r="F88" s="30">
        <f>F89</f>
        <v>0</v>
      </c>
      <c r="G88" s="29">
        <f t="shared" si="0"/>
        <v>0</v>
      </c>
      <c r="H88" s="30">
        <v>0</v>
      </c>
      <c r="I88" s="30">
        <f t="shared" si="2"/>
        <v>0</v>
      </c>
    </row>
    <row r="89" spans="1:9" ht="18.75" customHeight="1" x14ac:dyDescent="0.25">
      <c r="A89" s="49" t="s">
        <v>63</v>
      </c>
      <c r="B89" s="28" t="s">
        <v>67</v>
      </c>
      <c r="C89" s="28" t="s">
        <v>39</v>
      </c>
      <c r="D89" s="28" t="s">
        <v>16</v>
      </c>
      <c r="E89" s="29">
        <v>0</v>
      </c>
      <c r="F89" s="30">
        <v>0</v>
      </c>
      <c r="G89" s="29">
        <f t="shared" si="0"/>
        <v>0</v>
      </c>
      <c r="H89" s="30">
        <v>0</v>
      </c>
      <c r="I89" s="30">
        <f t="shared" si="2"/>
        <v>0</v>
      </c>
    </row>
    <row r="90" spans="1:9" ht="24.75" customHeight="1" x14ac:dyDescent="0.25">
      <c r="A90" s="48" t="s">
        <v>74</v>
      </c>
      <c r="B90" s="42" t="s">
        <v>75</v>
      </c>
      <c r="C90" s="42"/>
      <c r="D90" s="42"/>
      <c r="E90" s="25">
        <f>E93+E99+E102+E91</f>
        <v>1526655.6</v>
      </c>
      <c r="F90" s="25">
        <f>F93+F99+F102+F91</f>
        <v>1448999.2000000002</v>
      </c>
      <c r="G90" s="25">
        <f t="shared" si="0"/>
        <v>-77656.399999999907</v>
      </c>
      <c r="H90" s="32">
        <f t="shared" si="1"/>
        <v>94.913299371515109</v>
      </c>
      <c r="I90" s="32">
        <f t="shared" si="2"/>
        <v>66.168398713364141</v>
      </c>
    </row>
    <row r="91" spans="1:9" ht="24.75" customHeight="1" x14ac:dyDescent="0.25">
      <c r="A91" s="49" t="s">
        <v>36</v>
      </c>
      <c r="B91" s="28" t="s">
        <v>75</v>
      </c>
      <c r="C91" s="28" t="s">
        <v>26</v>
      </c>
      <c r="D91" s="28"/>
      <c r="E91" s="29">
        <f>E92</f>
        <v>229.5</v>
      </c>
      <c r="F91" s="29">
        <f>F92</f>
        <v>229.5</v>
      </c>
      <c r="G91" s="29">
        <f t="shared" si="0"/>
        <v>0</v>
      </c>
      <c r="H91" s="83">
        <f t="shared" si="1"/>
        <v>100</v>
      </c>
      <c r="I91" s="83">
        <f t="shared" si="2"/>
        <v>1.048009378108495E-2</v>
      </c>
    </row>
    <row r="92" spans="1:9" ht="24.75" customHeight="1" x14ac:dyDescent="0.25">
      <c r="A92" s="49" t="s">
        <v>37</v>
      </c>
      <c r="B92" s="28" t="s">
        <v>75</v>
      </c>
      <c r="C92" s="28" t="s">
        <v>26</v>
      </c>
      <c r="D92" s="28" t="s">
        <v>14</v>
      </c>
      <c r="E92" s="29">
        <v>229.5</v>
      </c>
      <c r="F92" s="29">
        <v>229.5</v>
      </c>
      <c r="G92" s="29">
        <f t="shared" si="0"/>
        <v>0</v>
      </c>
      <c r="H92" s="83">
        <f t="shared" si="1"/>
        <v>100</v>
      </c>
      <c r="I92" s="83">
        <f t="shared" si="2"/>
        <v>1.048009378108495E-2</v>
      </c>
    </row>
    <row r="93" spans="1:9" ht="18" customHeight="1" x14ac:dyDescent="0.25">
      <c r="A93" s="49" t="s">
        <v>44</v>
      </c>
      <c r="B93" s="28" t="s">
        <v>75</v>
      </c>
      <c r="C93" s="28" t="s">
        <v>20</v>
      </c>
      <c r="D93" s="28"/>
      <c r="E93" s="29">
        <f>E94+E95+E97+E96+E98</f>
        <v>1487481.5</v>
      </c>
      <c r="F93" s="29">
        <f>F94+F95+F97+F96+F98</f>
        <v>1419895.6</v>
      </c>
      <c r="G93" s="29">
        <f t="shared" si="0"/>
        <v>-67585.899999999907</v>
      </c>
      <c r="H93" s="30">
        <f t="shared" si="1"/>
        <v>95.45635357481757</v>
      </c>
      <c r="I93" s="30">
        <f t="shared" si="2"/>
        <v>64.839385827232604</v>
      </c>
    </row>
    <row r="94" spans="1:9" ht="19.5" customHeight="1" x14ac:dyDescent="0.25">
      <c r="A94" s="49" t="s">
        <v>76</v>
      </c>
      <c r="B94" s="28" t="s">
        <v>75</v>
      </c>
      <c r="C94" s="28" t="s">
        <v>20</v>
      </c>
      <c r="D94" s="28" t="s">
        <v>14</v>
      </c>
      <c r="E94" s="29">
        <v>567822.80000000005</v>
      </c>
      <c r="F94" s="30">
        <v>545003.6</v>
      </c>
      <c r="G94" s="29">
        <f t="shared" ref="G94:G117" si="3">F94-E94</f>
        <v>-22819.20000000007</v>
      </c>
      <c r="H94" s="30">
        <f t="shared" ref="H94:H117" si="4">F94/E94*100</f>
        <v>95.98128148429403</v>
      </c>
      <c r="I94" s="30">
        <f t="shared" si="2"/>
        <v>24.887533067664091</v>
      </c>
    </row>
    <row r="95" spans="1:9" ht="15.75" customHeight="1" x14ac:dyDescent="0.25">
      <c r="A95" s="49" t="s">
        <v>77</v>
      </c>
      <c r="B95" s="28" t="s">
        <v>75</v>
      </c>
      <c r="C95" s="28" t="s">
        <v>20</v>
      </c>
      <c r="D95" s="28" t="s">
        <v>24</v>
      </c>
      <c r="E95" s="39">
        <v>798701.2</v>
      </c>
      <c r="F95" s="30">
        <v>758934.8</v>
      </c>
      <c r="G95" s="39">
        <f t="shared" si="3"/>
        <v>-39766.399999999907</v>
      </c>
      <c r="H95" s="30">
        <f t="shared" si="4"/>
        <v>95.021116783097369</v>
      </c>
      <c r="I95" s="30">
        <f t="shared" ref="I95:I117" si="5">F95/$F$11*100</f>
        <v>34.656679205790638</v>
      </c>
    </row>
    <row r="96" spans="1:9" ht="13.5" customHeight="1" x14ac:dyDescent="0.25">
      <c r="A96" s="49" t="s">
        <v>78</v>
      </c>
      <c r="B96" s="28" t="s">
        <v>75</v>
      </c>
      <c r="C96" s="28" t="s">
        <v>20</v>
      </c>
      <c r="D96" s="28" t="s">
        <v>16</v>
      </c>
      <c r="E96" s="39">
        <v>87519.1</v>
      </c>
      <c r="F96" s="30">
        <v>84140.6</v>
      </c>
      <c r="G96" s="39">
        <f t="shared" si="3"/>
        <v>-3378.5</v>
      </c>
      <c r="H96" s="30">
        <f t="shared" si="4"/>
        <v>96.139699791245576</v>
      </c>
      <c r="I96" s="30">
        <f t="shared" si="5"/>
        <v>3.8422718030359757</v>
      </c>
    </row>
    <row r="97" spans="1:9" ht="36" hidden="1" customHeight="1" x14ac:dyDescent="0.25">
      <c r="A97" s="49"/>
      <c r="B97" s="28"/>
      <c r="C97" s="28"/>
      <c r="D97" s="28"/>
      <c r="E97" s="29"/>
      <c r="F97" s="30"/>
      <c r="G97" s="29"/>
      <c r="H97" s="30"/>
      <c r="I97" s="30"/>
    </row>
    <row r="98" spans="1:9" ht="24" customHeight="1" x14ac:dyDescent="0.25">
      <c r="A98" s="49" t="s">
        <v>79</v>
      </c>
      <c r="B98" s="28" t="s">
        <v>75</v>
      </c>
      <c r="C98" s="28" t="s">
        <v>20</v>
      </c>
      <c r="D98" s="28" t="s">
        <v>34</v>
      </c>
      <c r="E98" s="29">
        <v>33438.400000000001</v>
      </c>
      <c r="F98" s="30">
        <v>31816.6</v>
      </c>
      <c r="G98" s="29">
        <f t="shared" si="3"/>
        <v>-1621.8000000000029</v>
      </c>
      <c r="H98" s="30">
        <f t="shared" si="4"/>
        <v>95.149887554428432</v>
      </c>
      <c r="I98" s="30">
        <f t="shared" si="5"/>
        <v>1.4529017507419058</v>
      </c>
    </row>
    <row r="99" spans="1:9" ht="23.25" customHeight="1" x14ac:dyDescent="0.25">
      <c r="A99" s="49" t="s">
        <v>52</v>
      </c>
      <c r="B99" s="28" t="s">
        <v>75</v>
      </c>
      <c r="C99" s="28" t="s">
        <v>39</v>
      </c>
      <c r="D99" s="28"/>
      <c r="E99" s="29">
        <f>E101</f>
        <v>35604</v>
      </c>
      <c r="F99" s="30">
        <f>F101</f>
        <v>26350.799999999999</v>
      </c>
      <c r="G99" s="29">
        <f t="shared" si="3"/>
        <v>-9253.2000000000007</v>
      </c>
      <c r="H99" s="30">
        <f t="shared" si="4"/>
        <v>74.010785305021912</v>
      </c>
      <c r="I99" s="30">
        <f t="shared" si="5"/>
        <v>1.2033065586344804</v>
      </c>
    </row>
    <row r="100" spans="1:9" ht="21" customHeight="1" x14ac:dyDescent="0.25">
      <c r="A100" s="49" t="s">
        <v>63</v>
      </c>
      <c r="B100" s="28" t="s">
        <v>75</v>
      </c>
      <c r="C100" s="28" t="s">
        <v>39</v>
      </c>
      <c r="D100" s="28" t="s">
        <v>16</v>
      </c>
      <c r="E100" s="29">
        <v>0</v>
      </c>
      <c r="F100" s="30">
        <v>0</v>
      </c>
      <c r="G100" s="29">
        <f t="shared" si="3"/>
        <v>0</v>
      </c>
      <c r="H100" s="30">
        <v>0</v>
      </c>
      <c r="I100" s="30">
        <f t="shared" si="5"/>
        <v>0</v>
      </c>
    </row>
    <row r="101" spans="1:9" ht="21.75" customHeight="1" x14ac:dyDescent="0.25">
      <c r="A101" s="49" t="s">
        <v>54</v>
      </c>
      <c r="B101" s="28" t="s">
        <v>75</v>
      </c>
      <c r="C101" s="28" t="s">
        <v>39</v>
      </c>
      <c r="D101" s="28" t="s">
        <v>26</v>
      </c>
      <c r="E101" s="29">
        <v>35604</v>
      </c>
      <c r="F101" s="30">
        <v>26350.799999999999</v>
      </c>
      <c r="G101" s="29">
        <f t="shared" si="3"/>
        <v>-9253.2000000000007</v>
      </c>
      <c r="H101" s="30">
        <f t="shared" si="4"/>
        <v>74.010785305021912</v>
      </c>
      <c r="I101" s="30">
        <f t="shared" si="5"/>
        <v>1.2033065586344804</v>
      </c>
    </row>
    <row r="102" spans="1:9" ht="22.5" customHeight="1" x14ac:dyDescent="0.25">
      <c r="A102" s="50" t="s">
        <v>55</v>
      </c>
      <c r="B102" s="27">
        <v>906</v>
      </c>
      <c r="C102" s="28" t="s">
        <v>28</v>
      </c>
      <c r="D102" s="28"/>
      <c r="E102" s="29">
        <f>E103</f>
        <v>3340.6</v>
      </c>
      <c r="F102" s="30">
        <f>F103</f>
        <v>2523.3000000000002</v>
      </c>
      <c r="G102" s="29">
        <f t="shared" si="3"/>
        <v>-817.29999999999973</v>
      </c>
      <c r="H102" s="30">
        <f t="shared" si="4"/>
        <v>75.534335149374371</v>
      </c>
      <c r="I102" s="30">
        <f t="shared" si="5"/>
        <v>0.11522623371595492</v>
      </c>
    </row>
    <row r="103" spans="1:9" ht="18.75" customHeight="1" x14ac:dyDescent="0.25">
      <c r="A103" s="50" t="s">
        <v>88</v>
      </c>
      <c r="B103" s="27">
        <v>906</v>
      </c>
      <c r="C103" s="40" t="s">
        <v>28</v>
      </c>
      <c r="D103" s="40" t="s">
        <v>14</v>
      </c>
      <c r="E103" s="41">
        <v>3340.6</v>
      </c>
      <c r="F103" s="30">
        <v>2523.3000000000002</v>
      </c>
      <c r="G103" s="29">
        <f t="shared" si="3"/>
        <v>-817.29999999999973</v>
      </c>
      <c r="H103" s="30">
        <f t="shared" si="4"/>
        <v>75.534335149374371</v>
      </c>
      <c r="I103" s="30">
        <f t="shared" si="5"/>
        <v>0.11522623371595492</v>
      </c>
    </row>
    <row r="104" spans="1:9" ht="45.75" customHeight="1" x14ac:dyDescent="0.25">
      <c r="A104" s="48" t="s">
        <v>89</v>
      </c>
      <c r="B104" s="42" t="s">
        <v>80</v>
      </c>
      <c r="C104" s="42"/>
      <c r="D104" s="42"/>
      <c r="E104" s="25">
        <f>E105+E110+E115+E113</f>
        <v>262454.40000000002</v>
      </c>
      <c r="F104" s="25">
        <f>F105+F110+F115+F113</f>
        <v>251333.3</v>
      </c>
      <c r="G104" s="25">
        <f t="shared" si="3"/>
        <v>-11121.100000000035</v>
      </c>
      <c r="H104" s="32">
        <f t="shared" si="4"/>
        <v>95.762654388724272</v>
      </c>
      <c r="I104" s="32">
        <f>F104/$F$11*100</f>
        <v>11.477109169104827</v>
      </c>
    </row>
    <row r="105" spans="1:9" ht="18" customHeight="1" x14ac:dyDescent="0.25">
      <c r="A105" s="49" t="s">
        <v>44</v>
      </c>
      <c r="B105" s="28" t="s">
        <v>80</v>
      </c>
      <c r="C105" s="28" t="s">
        <v>20</v>
      </c>
      <c r="D105" s="28"/>
      <c r="E105" s="29">
        <f>E106+E108+E107+E109</f>
        <v>121853.1</v>
      </c>
      <c r="F105" s="29">
        <f>F106+F108+F107+F109</f>
        <v>115591.5</v>
      </c>
      <c r="G105" s="29">
        <f t="shared" si="3"/>
        <v>-6261.6000000000058</v>
      </c>
      <c r="H105" s="30">
        <f t="shared" si="4"/>
        <v>94.86135354783751</v>
      </c>
      <c r="I105" s="30">
        <f t="shared" si="5"/>
        <v>5.2784739010731201</v>
      </c>
    </row>
    <row r="106" spans="1:9" ht="23.25" customHeight="1" x14ac:dyDescent="0.25">
      <c r="A106" s="49" t="s">
        <v>78</v>
      </c>
      <c r="B106" s="28" t="s">
        <v>80</v>
      </c>
      <c r="C106" s="28" t="s">
        <v>20</v>
      </c>
      <c r="D106" s="28" t="s">
        <v>16</v>
      </c>
      <c r="E106" s="29">
        <v>121810.8</v>
      </c>
      <c r="F106" s="30">
        <v>115549.2</v>
      </c>
      <c r="G106" s="29">
        <f t="shared" si="3"/>
        <v>-6261.6000000000058</v>
      </c>
      <c r="H106" s="30">
        <f t="shared" si="4"/>
        <v>94.859569102247093</v>
      </c>
      <c r="I106" s="30">
        <f t="shared" si="5"/>
        <v>5.2765422759448413</v>
      </c>
    </row>
    <row r="107" spans="1:9" ht="34.5" customHeight="1" x14ac:dyDescent="0.25">
      <c r="A107" s="49" t="s">
        <v>19</v>
      </c>
      <c r="B107" s="28" t="s">
        <v>80</v>
      </c>
      <c r="C107" s="28" t="s">
        <v>20</v>
      </c>
      <c r="D107" s="28" t="s">
        <v>21</v>
      </c>
      <c r="E107" s="29">
        <v>12</v>
      </c>
      <c r="F107" s="30">
        <v>12</v>
      </c>
      <c r="G107" s="29">
        <f t="shared" si="3"/>
        <v>0</v>
      </c>
      <c r="H107" s="30">
        <f t="shared" si="4"/>
        <v>100</v>
      </c>
      <c r="I107" s="30">
        <f t="shared" si="5"/>
        <v>5.4797875979529153E-4</v>
      </c>
    </row>
    <row r="108" spans="1:9" ht="24" customHeight="1" x14ac:dyDescent="0.25">
      <c r="A108" s="49" t="s">
        <v>79</v>
      </c>
      <c r="B108" s="28" t="s">
        <v>80</v>
      </c>
      <c r="C108" s="28" t="s">
        <v>20</v>
      </c>
      <c r="D108" s="28" t="s">
        <v>34</v>
      </c>
      <c r="E108" s="29">
        <v>0</v>
      </c>
      <c r="F108" s="30">
        <v>0</v>
      </c>
      <c r="G108" s="29">
        <f t="shared" si="3"/>
        <v>0</v>
      </c>
      <c r="H108" s="30">
        <v>0</v>
      </c>
      <c r="I108" s="30">
        <f t="shared" si="5"/>
        <v>0</v>
      </c>
    </row>
    <row r="109" spans="1:9" ht="24" customHeight="1" x14ac:dyDescent="0.25">
      <c r="A109" s="49" t="s">
        <v>90</v>
      </c>
      <c r="B109" s="28" t="s">
        <v>80</v>
      </c>
      <c r="C109" s="28" t="s">
        <v>20</v>
      </c>
      <c r="D109" s="28" t="s">
        <v>20</v>
      </c>
      <c r="E109" s="29">
        <v>30.3</v>
      </c>
      <c r="F109" s="39">
        <v>30.3</v>
      </c>
      <c r="G109" s="29">
        <f t="shared" si="3"/>
        <v>0</v>
      </c>
      <c r="H109" s="30">
        <f t="shared" si="4"/>
        <v>100</v>
      </c>
      <c r="I109" s="30">
        <f t="shared" si="5"/>
        <v>1.3836463684831111E-3</v>
      </c>
    </row>
    <row r="110" spans="1:9" ht="18" customHeight="1" x14ac:dyDescent="0.25">
      <c r="A110" s="49" t="s">
        <v>46</v>
      </c>
      <c r="B110" s="28" t="s">
        <v>80</v>
      </c>
      <c r="C110" s="28" t="s">
        <v>48</v>
      </c>
      <c r="D110" s="28"/>
      <c r="E110" s="29">
        <f>E111+E112</f>
        <v>124953.4</v>
      </c>
      <c r="F110" s="29">
        <f>F111+F112</f>
        <v>120932.7</v>
      </c>
      <c r="G110" s="29">
        <f t="shared" si="3"/>
        <v>-4020.6999999999971</v>
      </c>
      <c r="H110" s="30">
        <f t="shared" si="4"/>
        <v>96.782240419228287</v>
      </c>
      <c r="I110" s="30">
        <f t="shared" si="5"/>
        <v>5.5223792470580033</v>
      </c>
    </row>
    <row r="111" spans="1:9" x14ac:dyDescent="0.25">
      <c r="A111" s="49" t="s">
        <v>81</v>
      </c>
      <c r="B111" s="28" t="s">
        <v>80</v>
      </c>
      <c r="C111" s="28" t="s">
        <v>48</v>
      </c>
      <c r="D111" s="28" t="s">
        <v>14</v>
      </c>
      <c r="E111" s="29">
        <v>113100.2</v>
      </c>
      <c r="F111" s="30">
        <v>109739</v>
      </c>
      <c r="G111" s="29">
        <f t="shared" si="3"/>
        <v>-3361.1999999999971</v>
      </c>
      <c r="H111" s="30">
        <f t="shared" si="4"/>
        <v>97.028121966185736</v>
      </c>
      <c r="I111" s="30">
        <f t="shared" si="5"/>
        <v>5.0112200934312909</v>
      </c>
    </row>
    <row r="112" spans="1:9" ht="24.75" customHeight="1" x14ac:dyDescent="0.25">
      <c r="A112" s="49" t="s">
        <v>49</v>
      </c>
      <c r="B112" s="28" t="s">
        <v>80</v>
      </c>
      <c r="C112" s="28" t="s">
        <v>48</v>
      </c>
      <c r="D112" s="28" t="s">
        <v>26</v>
      </c>
      <c r="E112" s="29">
        <v>11853.2</v>
      </c>
      <c r="F112" s="30">
        <v>11193.7</v>
      </c>
      <c r="G112" s="29">
        <f t="shared" si="3"/>
        <v>-659.5</v>
      </c>
      <c r="H112" s="30">
        <f t="shared" si="4"/>
        <v>94.436101643438064</v>
      </c>
      <c r="I112" s="30">
        <f t="shared" si="5"/>
        <v>0.51115915362671294</v>
      </c>
    </row>
    <row r="113" spans="1:9" ht="18.75" customHeight="1" x14ac:dyDescent="0.25">
      <c r="A113" s="49" t="s">
        <v>52</v>
      </c>
      <c r="B113" s="28" t="s">
        <v>80</v>
      </c>
      <c r="C113" s="28" t="s">
        <v>39</v>
      </c>
      <c r="D113" s="28"/>
      <c r="E113" s="29">
        <f>E114</f>
        <v>92</v>
      </c>
      <c r="F113" s="29">
        <f>F114</f>
        <v>73.8</v>
      </c>
      <c r="G113" s="29">
        <f t="shared" si="3"/>
        <v>-18.200000000000003</v>
      </c>
      <c r="H113" s="30">
        <f t="shared" si="4"/>
        <v>80.217391304347814</v>
      </c>
      <c r="I113" s="30">
        <f t="shared" si="5"/>
        <v>3.3700693727410423E-3</v>
      </c>
    </row>
    <row r="114" spans="1:9" ht="18" customHeight="1" x14ac:dyDescent="0.25">
      <c r="A114" s="49" t="s">
        <v>63</v>
      </c>
      <c r="B114" s="28" t="s">
        <v>80</v>
      </c>
      <c r="C114" s="28" t="s">
        <v>39</v>
      </c>
      <c r="D114" s="28" t="s">
        <v>16</v>
      </c>
      <c r="E114" s="29">
        <v>92</v>
      </c>
      <c r="F114" s="30">
        <v>73.8</v>
      </c>
      <c r="G114" s="29">
        <f t="shared" si="3"/>
        <v>-18.200000000000003</v>
      </c>
      <c r="H114" s="30">
        <f t="shared" si="4"/>
        <v>80.217391304347814</v>
      </c>
      <c r="I114" s="30">
        <f t="shared" si="5"/>
        <v>3.3700693727410423E-3</v>
      </c>
    </row>
    <row r="115" spans="1:9" ht="25.5" customHeight="1" x14ac:dyDescent="0.25">
      <c r="A115" s="49" t="s">
        <v>64</v>
      </c>
      <c r="B115" s="28" t="s">
        <v>80</v>
      </c>
      <c r="C115" s="28" t="s">
        <v>41</v>
      </c>
      <c r="D115" s="28"/>
      <c r="E115" s="29">
        <f>E116</f>
        <v>15555.9</v>
      </c>
      <c r="F115" s="30">
        <f>F116</f>
        <v>14735.3</v>
      </c>
      <c r="G115" s="29">
        <f t="shared" si="3"/>
        <v>-820.60000000000036</v>
      </c>
      <c r="H115" s="30">
        <f t="shared" si="4"/>
        <v>94.724831093025799</v>
      </c>
      <c r="I115" s="30">
        <f t="shared" si="5"/>
        <v>0.67288595160096321</v>
      </c>
    </row>
    <row r="116" spans="1:9" ht="23.25" customHeight="1" x14ac:dyDescent="0.25">
      <c r="A116" s="49" t="s">
        <v>82</v>
      </c>
      <c r="B116" s="28" t="s">
        <v>80</v>
      </c>
      <c r="C116" s="28" t="s">
        <v>41</v>
      </c>
      <c r="D116" s="28" t="s">
        <v>24</v>
      </c>
      <c r="E116" s="29">
        <v>15555.9</v>
      </c>
      <c r="F116" s="30">
        <v>14735.3</v>
      </c>
      <c r="G116" s="29">
        <f t="shared" si="3"/>
        <v>-820.60000000000036</v>
      </c>
      <c r="H116" s="30">
        <f t="shared" si="4"/>
        <v>94.724831093025799</v>
      </c>
      <c r="I116" s="30">
        <f t="shared" si="5"/>
        <v>0.67288595160096321</v>
      </c>
    </row>
    <row r="117" spans="1:9" ht="36" customHeight="1" x14ac:dyDescent="0.25">
      <c r="A117" s="52" t="s">
        <v>83</v>
      </c>
      <c r="B117" s="34">
        <v>910</v>
      </c>
      <c r="C117" s="44"/>
      <c r="D117" s="44"/>
      <c r="E117" s="45">
        <f>E118+E120</f>
        <v>3143.2000000000003</v>
      </c>
      <c r="F117" s="45">
        <f>F118+F120</f>
        <v>3091.6000000000004</v>
      </c>
      <c r="G117" s="46">
        <f t="shared" si="3"/>
        <v>-51.599999999999909</v>
      </c>
      <c r="H117" s="47">
        <f t="shared" si="4"/>
        <v>98.358360906082979</v>
      </c>
      <c r="I117" s="47">
        <f t="shared" si="5"/>
        <v>0.14117759448192693</v>
      </c>
    </row>
    <row r="118" spans="1:9" ht="26.25" customHeight="1" x14ac:dyDescent="0.25">
      <c r="A118" s="49" t="s">
        <v>13</v>
      </c>
      <c r="B118" s="27">
        <v>910</v>
      </c>
      <c r="C118" s="28" t="s">
        <v>14</v>
      </c>
      <c r="D118" s="28"/>
      <c r="E118" s="29">
        <f>E119</f>
        <v>3122.9</v>
      </c>
      <c r="F118" s="29">
        <f>F119</f>
        <v>3071.3</v>
      </c>
      <c r="G118" s="29">
        <f>F118-E118</f>
        <v>-51.599999999999909</v>
      </c>
      <c r="H118" s="30">
        <f>F118/E118*100</f>
        <v>98.347689647443076</v>
      </c>
      <c r="I118" s="30">
        <f>F118/$F$11*100</f>
        <v>0.14025059707993989</v>
      </c>
    </row>
    <row r="119" spans="1:9" ht="45" customHeight="1" x14ac:dyDescent="0.25">
      <c r="A119" s="49" t="s">
        <v>17</v>
      </c>
      <c r="B119" s="27">
        <v>910</v>
      </c>
      <c r="C119" s="28" t="s">
        <v>14</v>
      </c>
      <c r="D119" s="28" t="s">
        <v>18</v>
      </c>
      <c r="E119" s="29">
        <v>3122.9</v>
      </c>
      <c r="F119" s="30">
        <v>3071.3</v>
      </c>
      <c r="G119" s="29">
        <f t="shared" ref="G119:G121" si="6">F119-E119</f>
        <v>-51.599999999999909</v>
      </c>
      <c r="H119" s="30">
        <f t="shared" ref="H119:H120" si="7">F119/E119*100</f>
        <v>98.347689647443076</v>
      </c>
      <c r="I119" s="30">
        <f t="shared" ref="I119:I120" si="8">F119/$F$11*100</f>
        <v>0.14025059707993989</v>
      </c>
    </row>
    <row r="120" spans="1:9" ht="26.25" customHeight="1" x14ac:dyDescent="0.25">
      <c r="A120" s="49" t="s">
        <v>44</v>
      </c>
      <c r="B120" s="27">
        <v>910</v>
      </c>
      <c r="C120" s="28" t="s">
        <v>20</v>
      </c>
      <c r="D120" s="28"/>
      <c r="E120" s="29">
        <f>E121</f>
        <v>20.3</v>
      </c>
      <c r="F120" s="29">
        <f>F121</f>
        <v>20.3</v>
      </c>
      <c r="G120" s="29">
        <f t="shared" si="6"/>
        <v>0</v>
      </c>
      <c r="H120" s="30">
        <f t="shared" si="7"/>
        <v>100</v>
      </c>
      <c r="I120" s="30">
        <f t="shared" si="8"/>
        <v>9.2699740198703474E-4</v>
      </c>
    </row>
    <row r="121" spans="1:9" ht="48" customHeight="1" x14ac:dyDescent="0.25">
      <c r="A121" s="49" t="s">
        <v>19</v>
      </c>
      <c r="B121" s="27">
        <v>910</v>
      </c>
      <c r="C121" s="28" t="s">
        <v>20</v>
      </c>
      <c r="D121" s="28" t="s">
        <v>21</v>
      </c>
      <c r="E121" s="29">
        <v>20.3</v>
      </c>
      <c r="F121" s="30">
        <v>20.3</v>
      </c>
      <c r="G121" s="29">
        <f t="shared" si="6"/>
        <v>0</v>
      </c>
      <c r="H121" s="30">
        <f>F121/E121*100</f>
        <v>100</v>
      </c>
      <c r="I121" s="30">
        <f>F121/$F$11*100</f>
        <v>9.2699740198703474E-4</v>
      </c>
    </row>
  </sheetData>
  <mergeCells count="12">
    <mergeCell ref="I7:I9"/>
    <mergeCell ref="A11:D11"/>
    <mergeCell ref="E1:I1"/>
    <mergeCell ref="A3:I3"/>
    <mergeCell ref="A4:I4"/>
    <mergeCell ref="A7:A9"/>
    <mergeCell ref="B7:D8"/>
    <mergeCell ref="E7:E9"/>
    <mergeCell ref="F7:F9"/>
    <mergeCell ref="G7:G9"/>
    <mergeCell ref="H7:H9"/>
    <mergeCell ref="A2:I2"/>
  </mergeCells>
  <pageMargins left="0.7" right="0.7" top="0.75" bottom="0.75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2024-04-11T06:22:00Z</dcterms:modified>
</cp:coreProperties>
</file>