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72" windowWidth="19092" windowHeight="11760"/>
  </bookViews>
  <sheets>
    <sheet name="Приложение 1" sheetId="2" r:id="rId1"/>
    <sheet name="Приложение 2" sheetId="7" r:id="rId2"/>
    <sheet name="Приложение 3" sheetId="6" r:id="rId3"/>
  </sheets>
  <definedNames>
    <definedName name="_xlnm.Print_Titles" localSheetId="0">'Приложение 1'!$8:$8</definedName>
    <definedName name="_xlnm.Print_Titles" localSheetId="2">'Приложение 3'!$10:$10</definedName>
  </definedNames>
  <calcPr calcId="124519"/>
</workbook>
</file>

<file path=xl/calcChain.xml><?xml version="1.0" encoding="utf-8"?>
<calcChain xmlns="http://schemas.openxmlformats.org/spreadsheetml/2006/main">
  <c r="G30" i="6"/>
  <c r="C30"/>
  <c r="F30"/>
  <c r="F29"/>
  <c r="F28"/>
  <c r="F27"/>
  <c r="F25"/>
  <c r="F24"/>
  <c r="F22"/>
  <c r="F23"/>
  <c r="F18"/>
  <c r="F17"/>
  <c r="F15"/>
  <c r="E11" i="7"/>
  <c r="E10"/>
  <c r="F16" l="1"/>
  <c r="D16"/>
  <c r="C16"/>
  <c r="G15"/>
  <c r="E15"/>
  <c r="G14"/>
  <c r="E14"/>
  <c r="G13"/>
  <c r="E13"/>
  <c r="G12"/>
  <c r="E12"/>
  <c r="G11"/>
  <c r="G10"/>
  <c r="G9"/>
  <c r="E9"/>
  <c r="G8"/>
  <c r="E8"/>
  <c r="E30" i="6"/>
  <c r="D30"/>
  <c r="H29"/>
  <c r="H28"/>
  <c r="H27"/>
  <c r="H26"/>
  <c r="F26"/>
  <c r="H25"/>
  <c r="H24"/>
  <c r="H23"/>
  <c r="H22"/>
  <c r="H21"/>
  <c r="F21"/>
  <c r="H20"/>
  <c r="F20"/>
  <c r="H19"/>
  <c r="F19"/>
  <c r="H18"/>
  <c r="H17"/>
  <c r="H15"/>
  <c r="H14"/>
  <c r="H13"/>
  <c r="H12"/>
  <c r="H11"/>
  <c r="G27" i="2"/>
  <c r="C9"/>
  <c r="G28"/>
  <c r="E9"/>
  <c r="E26"/>
  <c r="G17"/>
  <c r="E19"/>
  <c r="G24"/>
  <c r="C19"/>
  <c r="C26"/>
  <c r="G29"/>
  <c r="G20"/>
  <c r="G21"/>
  <c r="G22"/>
  <c r="G23"/>
  <c r="G11"/>
  <c r="G12"/>
  <c r="G13"/>
  <c r="G14"/>
  <c r="G15"/>
  <c r="G16"/>
  <c r="G10"/>
  <c r="H30" i="6" l="1"/>
  <c r="E16" i="7"/>
  <c r="G19" i="2"/>
  <c r="G16" i="7"/>
  <c r="E33" i="2"/>
  <c r="G26"/>
  <c r="G9"/>
  <c r="C33"/>
  <c r="F28" l="1"/>
  <c r="F15"/>
  <c r="F12"/>
  <c r="F30"/>
  <c r="F27"/>
  <c r="F22"/>
  <c r="F25"/>
  <c r="F32"/>
  <c r="F18"/>
  <c r="F13"/>
  <c r="F29"/>
  <c r="F9"/>
  <c r="F19"/>
  <c r="F11"/>
  <c r="F26"/>
  <c r="F24"/>
  <c r="F16"/>
  <c r="F10"/>
  <c r="F23"/>
  <c r="F17"/>
  <c r="F14"/>
  <c r="F21"/>
  <c r="F20"/>
  <c r="D31"/>
  <c r="D23"/>
  <c r="D24"/>
  <c r="D20"/>
  <c r="D15"/>
  <c r="D11"/>
  <c r="D10"/>
  <c r="D19"/>
  <c r="D27"/>
  <c r="D28"/>
  <c r="D29"/>
  <c r="D21"/>
  <c r="D30"/>
  <c r="D22"/>
  <c r="D17"/>
  <c r="D13"/>
  <c r="D16"/>
  <c r="D12"/>
  <c r="G33"/>
  <c r="D26"/>
  <c r="D9"/>
  <c r="F33" l="1"/>
  <c r="D33"/>
</calcChain>
</file>

<file path=xl/sharedStrings.xml><?xml version="1.0" encoding="utf-8"?>
<sst xmlns="http://schemas.openxmlformats.org/spreadsheetml/2006/main" count="92" uniqueCount="88">
  <si>
    <t>№ п/п</t>
  </si>
  <si>
    <t>Наименование вида дохода</t>
  </si>
  <si>
    <t>сумма тыс. руб.</t>
  </si>
  <si>
    <t>уд.вес (%)</t>
  </si>
  <si>
    <t>(гр.5/гр.3)  (%)</t>
  </si>
  <si>
    <t>Налоговые доходы – всего, в т.ч.</t>
  </si>
  <si>
    <t>Налог на доходы физических лиц</t>
  </si>
  <si>
    <t>Акцизы</t>
  </si>
  <si>
    <t>ЕНВД</t>
  </si>
  <si>
    <t>Единый с/х налог</t>
  </si>
  <si>
    <t>Налог на имущество физических лиц</t>
  </si>
  <si>
    <t>Земельный налог</t>
  </si>
  <si>
    <t>Государственная пошлина</t>
  </si>
  <si>
    <t>Неналоговые доходы всего, в т.ч.</t>
  </si>
  <si>
    <t>Доходы от использования имущества</t>
  </si>
  <si>
    <t>Платежи при пользовании природными ресурсами</t>
  </si>
  <si>
    <t>Доходы от оказания платных услуг</t>
  </si>
  <si>
    <t>Доходы от продажи материальных и нематериальных активов</t>
  </si>
  <si>
    <t>Штрафы, санкции, возмещение ущерба</t>
  </si>
  <si>
    <t>Прочие неналоговые доходы</t>
  </si>
  <si>
    <t>Безвозмездные поступления – всего, в т.ч.</t>
  </si>
  <si>
    <t>Дотации</t>
  </si>
  <si>
    <t xml:space="preserve">Субсидии </t>
  </si>
  <si>
    <t>Субвенции</t>
  </si>
  <si>
    <t>Прочие безвозмездные поступления</t>
  </si>
  <si>
    <t>Возврат остатков субсидий, субвенций</t>
  </si>
  <si>
    <t>Доходы бюджета – итого:</t>
  </si>
  <si>
    <t>Отклонения (гр.4-гр.3)</t>
  </si>
  <si>
    <t>(тыс.руб.)</t>
  </si>
  <si>
    <t>Исполнено</t>
  </si>
  <si>
    <t>(гр.6/гр.4) (%)</t>
  </si>
  <si>
    <t xml:space="preserve">Итого расходов </t>
  </si>
  <si>
    <t>№    п/п</t>
  </si>
  <si>
    <t>Наименование программы</t>
  </si>
  <si>
    <t>(тыс. руб.)</t>
  </si>
  <si>
    <t>%                       исполнения</t>
  </si>
  <si>
    <t>Итого</t>
  </si>
  <si>
    <t xml:space="preserve">МП "Развитие муниципального управления и муниципальной службы в муниципальном образовании город Саяногорск на 2016 - 2020 годы"
</t>
  </si>
  <si>
    <t xml:space="preserve">МП "Обеспечение общественного порядка, противодействие преступности и повышение безопасности дорожного движения в муниципальном образовании город Саяногорск на 2016 - 2020 годы"
</t>
  </si>
  <si>
    <t xml:space="preserve">МП "Энергосбережение и повышение энергоэффективности в муниципальном образовании г. Саяногорск на 2010 - 2015 годы и на перспективу до 2020 года"
</t>
  </si>
  <si>
    <t xml:space="preserve">    % исполнения</t>
  </si>
  <si>
    <t>Задолженность и перерасчеты по отмененным налогам, сборам и иным обязательным платежам</t>
  </si>
  <si>
    <t>МП "Формирование комфортной городской среды на территории муниципального образования город Саяногорск на 2018-2022 годы"</t>
  </si>
  <si>
    <t xml:space="preserve">МП "Основные направления содействия развитию малого и среднего предпринимательства на территории муниципального образования г. Саяногорск на 2018 - 2020 годы"
</t>
  </si>
  <si>
    <t>Плановые назначения                на 2019 год</t>
  </si>
  <si>
    <t>Налог, взим.в связи с прим.патентной системы налогообложения</t>
  </si>
  <si>
    <t xml:space="preserve">Назначено на 2019 год </t>
  </si>
  <si>
    <t>Предусмотрено ассигнований в муниципальных программах на 2019 год</t>
  </si>
  <si>
    <t xml:space="preserve">МП "Управление муниципальными финансами и обслуживание муниципального долга на 2014 - 2024 годы"
</t>
  </si>
  <si>
    <t xml:space="preserve">МП "Развитие и совершенствование системы гражданской обороны, пожарной безопасности, безопасности людей на водных объектах, защиты населения и территорий муниципального образования г. Саяногорск от чрезвычайных ситуаций природного и техногенного характера на 2014 - 2021 годы"
</t>
  </si>
  <si>
    <t xml:space="preserve">МП "Развитие жилищно-коммунального хозяйства и транспортной системы муниципального образования город Саяногорск на 2016 - 2021 годы"
</t>
  </si>
  <si>
    <t xml:space="preserve">МП "Управление муниципальным имуществом и земельными ресурсами на 2015 - 2025 годы"
</t>
  </si>
  <si>
    <t xml:space="preserve">МП "Социальная поддержка и содействие занятости в муниципальном образовании город Саяногорск (на 2015 - 2021 годы)"
</t>
  </si>
  <si>
    <t xml:space="preserve">МП "Развитие образования в муниципальном образовании г. Саяногорск на 2015 - 2025 гг."
</t>
  </si>
  <si>
    <t xml:space="preserve">МП "Специальная оценка условий труда в муниципальных учреждениях муниципального образования г. Саяногорск на 2017 - 2021 годы"
</t>
  </si>
  <si>
    <t xml:space="preserve">МП "Развитие культуры и СМИ в муниципальном образовании г. Саяногорск на 2015 - 2021 гг."
</t>
  </si>
  <si>
    <t xml:space="preserve">МП "Развитие физической культуры, спорта, туризма и молодежной политики в муниципальном образовании город Саяногорск на 2016 - 2021 годы"
</t>
  </si>
  <si>
    <t xml:space="preserve">МП "Обеспечение жильем молодых семей" на 2016 - 2021 годы
</t>
  </si>
  <si>
    <t>по состоянию на 28.05.2019</t>
  </si>
  <si>
    <t>Обеспечение землеустройства и_x000D_
улучшение инженерно-технической инфраструктуры_x000D_
территорий садоводческих, огороднических некоммерческих_x000D_
товариществ муниципального образования город Саяногорск_x000D_
на 2018 - 2021 годы</t>
  </si>
  <si>
    <t>МП "Улучшение экологического состояния муниципального образования город Саяногорск на 2014 - 2020 годы"</t>
  </si>
  <si>
    <t>МП "Переселение граждан из аварийного жилищного фонда на территории муниципального образования город Саяногорск в 2019 - 2021 годах"</t>
  </si>
  <si>
    <t>Наименование главного распорядителя бюджетных средств</t>
  </si>
  <si>
    <t>Совет депутатов муниципального образования город Саяногорск</t>
  </si>
  <si>
    <t>Код ГРБС</t>
  </si>
  <si>
    <t>Администрация муниципального образования город Саяногорск</t>
  </si>
  <si>
    <t>"Бюджетно-финансовое управление администрации города Саяногорска"</t>
  </si>
  <si>
    <t>Департамент архитектуры, градостроительства и недвижимости города Саяногорска</t>
  </si>
  <si>
    <t>Комитет по жилищно-коммунальному хозяйству и транспорту г.Саяногорска</t>
  </si>
  <si>
    <t>Городской отдел образования г.Саяногорска</t>
  </si>
  <si>
    <t>Саяногорский городской отдел культуры</t>
  </si>
  <si>
    <t>Контрольно-счетная палата муниципального образования город Саяногорск</t>
  </si>
  <si>
    <t>Отклонения                   гр.4-гр.3</t>
  </si>
  <si>
    <t>(гр.7/гр.4)</t>
  </si>
  <si>
    <t xml:space="preserve">Анализ исполнения доходной части бюджета за 9 месяцев 2019 года </t>
  </si>
  <si>
    <t>Исполнено за 9 месяцев 2019года</t>
  </si>
  <si>
    <t>Прочие межбюджетные трансферты</t>
  </si>
  <si>
    <t xml:space="preserve">Показатели исполнения бюджета муниципального образования город Саяногорск в разрезе главных распорядителей бюджетных средств
за 9 месяцев 2019года
</t>
  </si>
  <si>
    <t xml:space="preserve">Назначено на 2019 год Решение от 24.09.2019     № 169 (тыс.руб.) </t>
  </si>
  <si>
    <t xml:space="preserve">Назначено на 2019 год Постановление от 07.11.2019 №807 (тыс.руб.) </t>
  </si>
  <si>
    <t>Исполнено за 9 месяцев 2019 года (тыс.руб.)</t>
  </si>
  <si>
    <t>Показатели исполнения бюджета муниципального образования город Саяногорск  по муниципальным программам                                                            (далее – МП) за 9 месяцев 2019 года</t>
  </si>
  <si>
    <t xml:space="preserve"> Решение от               24.09.2019 №169</t>
  </si>
  <si>
    <r>
      <t>Назначено на 2019 год                  Постановление от</t>
    </r>
    <r>
      <rPr>
        <sz val="12"/>
        <color rgb="FFFF0000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 xml:space="preserve">07.11.2019     № 807 </t>
    </r>
  </si>
  <si>
    <t>Исполнено за 9 месяцев 2019 года               (тыс. руб.)</t>
  </si>
  <si>
    <t>Приложение №1 к заключению от 18.11.2019</t>
  </si>
  <si>
    <t>Приложение № 2 к заключению от 18.11.2019</t>
  </si>
  <si>
    <t>Приложение №3 к заключению от 18.11.2019</t>
  </si>
</sst>
</file>

<file path=xl/styles.xml><?xml version="1.0" encoding="utf-8"?>
<styleSheet xmlns="http://schemas.openxmlformats.org/spreadsheetml/2006/main">
  <numFmts count="4">
    <numFmt numFmtId="43" formatCode="_-* #,##0.00_р_._-;\-* #,##0.00_р_._-;_-* &quot;-&quot;??_р_._-;_-@_-"/>
    <numFmt numFmtId="164" formatCode="0.0"/>
    <numFmt numFmtId="165" formatCode="#,##0.0"/>
    <numFmt numFmtId="166" formatCode="#,##0.00_ ;\-#,##0.00\ "/>
  </numFmts>
  <fonts count="12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3"/>
      <color indexed="8"/>
      <name val="Times New Roman"/>
      <family val="1"/>
      <charset val="204"/>
    </font>
    <font>
      <sz val="12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sz val="12"/>
      <color indexed="63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</font>
    <font>
      <sz val="12"/>
      <color rgb="FFFF000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75">
    <xf numFmtId="0" fontId="0" fillId="0" borderId="0" xfId="0"/>
    <xf numFmtId="0" fontId="1" fillId="0" borderId="1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left" vertical="top" wrapText="1"/>
    </xf>
    <xf numFmtId="164" fontId="2" fillId="0" borderId="2" xfId="0" applyNumberFormat="1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2" xfId="0" applyFont="1" applyBorder="1" applyAlignment="1">
      <alignment vertical="top" wrapText="1"/>
    </xf>
    <xf numFmtId="0" fontId="1" fillId="0" borderId="3" xfId="0" applyFont="1" applyBorder="1" applyAlignment="1">
      <alignment horizontal="center" vertical="top" wrapText="1"/>
    </xf>
    <xf numFmtId="0" fontId="5" fillId="0" borderId="2" xfId="0" applyFont="1" applyBorder="1" applyAlignment="1">
      <alignment vertical="top" wrapText="1"/>
    </xf>
    <xf numFmtId="0" fontId="1" fillId="0" borderId="5" xfId="0" applyFont="1" applyBorder="1" applyAlignment="1">
      <alignment horizontal="center" vertical="top" wrapText="1"/>
    </xf>
    <xf numFmtId="0" fontId="1" fillId="0" borderId="4" xfId="0" applyFont="1" applyFill="1" applyBorder="1" applyAlignment="1">
      <alignment horizontal="center" vertical="top" wrapText="1"/>
    </xf>
    <xf numFmtId="4" fontId="1" fillId="0" borderId="2" xfId="0" applyNumberFormat="1" applyFont="1" applyBorder="1" applyAlignment="1">
      <alignment horizontal="center" vertical="top" wrapText="1"/>
    </xf>
    <xf numFmtId="4" fontId="2" fillId="0" borderId="2" xfId="0" applyNumberFormat="1" applyFont="1" applyBorder="1" applyAlignment="1">
      <alignment horizontal="center" vertical="top" wrapText="1"/>
    </xf>
    <xf numFmtId="2" fontId="0" fillId="0" borderId="0" xfId="0" applyNumberFormat="1"/>
    <xf numFmtId="43" fontId="2" fillId="0" borderId="2" xfId="0" applyNumberFormat="1" applyFont="1" applyBorder="1" applyAlignment="1">
      <alignment horizontal="center" vertical="top" wrapText="1"/>
    </xf>
    <xf numFmtId="0" fontId="1" fillId="0" borderId="6" xfId="0" applyFont="1" applyBorder="1" applyAlignment="1">
      <alignment vertical="top" wrapText="1"/>
    </xf>
    <xf numFmtId="43" fontId="1" fillId="0" borderId="6" xfId="0" applyNumberFormat="1" applyFont="1" applyBorder="1" applyAlignment="1">
      <alignment horizontal="center" vertical="top" wrapText="1"/>
    </xf>
    <xf numFmtId="164" fontId="1" fillId="0" borderId="6" xfId="0" applyNumberFormat="1" applyFont="1" applyBorder="1" applyAlignment="1">
      <alignment horizontal="center" vertical="top" wrapText="1"/>
    </xf>
    <xf numFmtId="43" fontId="6" fillId="0" borderId="5" xfId="0" applyNumberFormat="1" applyFont="1" applyBorder="1" applyAlignment="1">
      <alignment horizontal="center" vertical="top" wrapText="1"/>
    </xf>
    <xf numFmtId="4" fontId="1" fillId="0" borderId="2" xfId="0" applyNumberFormat="1" applyFont="1" applyBorder="1" applyAlignment="1">
      <alignment horizontal="right" vertical="top" wrapText="1"/>
    </xf>
    <xf numFmtId="4" fontId="2" fillId="0" borderId="2" xfId="0" applyNumberFormat="1" applyFont="1" applyBorder="1" applyAlignment="1">
      <alignment horizontal="right" vertical="top" wrapText="1"/>
    </xf>
    <xf numFmtId="0" fontId="1" fillId="0" borderId="7" xfId="0" applyFont="1" applyBorder="1" applyAlignment="1">
      <alignment horizontal="center" vertical="top" wrapText="1"/>
    </xf>
    <xf numFmtId="165" fontId="1" fillId="0" borderId="2" xfId="0" applyNumberFormat="1" applyFont="1" applyBorder="1" applyAlignment="1">
      <alignment horizontal="center" vertical="top" wrapText="1"/>
    </xf>
    <xf numFmtId="165" fontId="2" fillId="0" borderId="2" xfId="0" applyNumberFormat="1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0" fontId="3" fillId="0" borderId="7" xfId="0" applyFont="1" applyBorder="1" applyAlignment="1">
      <alignment horizontal="center" vertical="top" wrapText="1"/>
    </xf>
    <xf numFmtId="4" fontId="7" fillId="0" borderId="5" xfId="0" applyNumberFormat="1" applyFont="1" applyBorder="1" applyAlignment="1">
      <alignment horizontal="center" vertical="top"/>
    </xf>
    <xf numFmtId="43" fontId="1" fillId="0" borderId="5" xfId="0" applyNumberFormat="1" applyFont="1" applyBorder="1" applyAlignment="1">
      <alignment vertical="top" wrapText="1"/>
    </xf>
    <xf numFmtId="43" fontId="1" fillId="0" borderId="2" xfId="0" applyNumberFormat="1" applyFont="1" applyBorder="1" applyAlignment="1">
      <alignment horizontal="center" vertical="top" wrapText="1"/>
    </xf>
    <xf numFmtId="164" fontId="1" fillId="0" borderId="2" xfId="0" applyNumberFormat="1" applyFont="1" applyBorder="1" applyAlignment="1">
      <alignment horizontal="center" vertical="top" wrapText="1"/>
    </xf>
    <xf numFmtId="43" fontId="10" fillId="0" borderId="5" xfId="0" applyNumberFormat="1" applyFont="1" applyBorder="1" applyAlignment="1">
      <alignment horizontal="center" vertical="top" wrapText="1"/>
    </xf>
    <xf numFmtId="43" fontId="11" fillId="0" borderId="5" xfId="0" applyNumberFormat="1" applyFont="1" applyBorder="1" applyAlignment="1">
      <alignment horizontal="center" vertical="top" wrapText="1"/>
    </xf>
    <xf numFmtId="43" fontId="11" fillId="0" borderId="6" xfId="0" applyNumberFormat="1" applyFont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43" fontId="1" fillId="0" borderId="5" xfId="0" applyNumberFormat="1" applyFont="1" applyBorder="1" applyAlignment="1">
      <alignment horizontal="center" vertical="top" wrapText="1"/>
    </xf>
    <xf numFmtId="164" fontId="1" fillId="0" borderId="5" xfId="0" applyNumberFormat="1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1" fillId="0" borderId="5" xfId="0" applyFont="1" applyBorder="1" applyAlignment="1">
      <alignment vertical="top" wrapText="1"/>
    </xf>
    <xf numFmtId="166" fontId="1" fillId="0" borderId="5" xfId="0" applyNumberFormat="1" applyFont="1" applyBorder="1" applyAlignment="1">
      <alignment horizontal="center" vertical="top" wrapText="1"/>
    </xf>
    <xf numFmtId="166" fontId="1" fillId="0" borderId="5" xfId="0" applyNumberFormat="1" applyFont="1" applyBorder="1" applyAlignment="1">
      <alignment horizontal="right" vertical="top" wrapText="1"/>
    </xf>
    <xf numFmtId="10" fontId="0" fillId="0" borderId="0" xfId="0" applyNumberFormat="1"/>
    <xf numFmtId="166" fontId="1" fillId="0" borderId="2" xfId="0" applyNumberFormat="1" applyFont="1" applyBorder="1" applyAlignment="1">
      <alignment horizontal="right" vertical="top" wrapText="1"/>
    </xf>
    <xf numFmtId="39" fontId="1" fillId="0" borderId="6" xfId="0" applyNumberFormat="1" applyFont="1" applyBorder="1" applyAlignment="1">
      <alignment horizontal="right" vertical="top" wrapText="1"/>
    </xf>
    <xf numFmtId="166" fontId="2" fillId="0" borderId="2" xfId="0" applyNumberFormat="1" applyFont="1" applyBorder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1" fillId="0" borderId="6" xfId="0" applyFont="1" applyBorder="1" applyAlignment="1">
      <alignment horizontal="center" vertical="top" wrapText="1"/>
    </xf>
    <xf numFmtId="0" fontId="1" fillId="0" borderId="8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0" fillId="0" borderId="0" xfId="0" applyAlignment="1">
      <alignment vertical="center" wrapText="1"/>
    </xf>
    <xf numFmtId="0" fontId="0" fillId="0" borderId="11" xfId="0" applyBorder="1" applyAlignment="1">
      <alignment vertical="center" wrapText="1"/>
    </xf>
    <xf numFmtId="0" fontId="3" fillId="0" borderId="6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11" fillId="0" borderId="6" xfId="0" applyFont="1" applyFill="1" applyBorder="1" applyAlignment="1">
      <alignment horizontal="center" vertical="top" wrapText="1"/>
    </xf>
    <xf numFmtId="0" fontId="11" fillId="0" borderId="1" xfId="0" applyFont="1" applyFill="1" applyBorder="1" applyAlignment="1">
      <alignment horizontal="center" vertical="top" wrapText="1"/>
    </xf>
    <xf numFmtId="43" fontId="1" fillId="0" borderId="5" xfId="0" applyNumberFormat="1" applyFont="1" applyBorder="1" applyAlignment="1">
      <alignment horizontal="center" vertical="top" wrapText="1"/>
    </xf>
    <xf numFmtId="164" fontId="1" fillId="0" borderId="5" xfId="0" applyNumberFormat="1" applyFont="1" applyBorder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top" wrapText="1"/>
    </xf>
    <xf numFmtId="0" fontId="1" fillId="0" borderId="5" xfId="0" applyFont="1" applyBorder="1" applyAlignment="1">
      <alignment vertical="top" wrapText="1"/>
    </xf>
    <xf numFmtId="166" fontId="1" fillId="0" borderId="6" xfId="0" applyNumberFormat="1" applyFont="1" applyBorder="1" applyAlignment="1">
      <alignment horizontal="right" vertical="top" wrapText="1"/>
    </xf>
    <xf numFmtId="166" fontId="1" fillId="0" borderId="1" xfId="0" applyNumberFormat="1" applyFont="1" applyBorder="1" applyAlignment="1">
      <alignment horizontal="right" vertical="top" wrapText="1"/>
    </xf>
    <xf numFmtId="0" fontId="8" fillId="0" borderId="0" xfId="0" applyFont="1" applyFill="1" applyAlignment="1">
      <alignment vertical="center" wrapText="1"/>
    </xf>
    <xf numFmtId="0" fontId="9" fillId="0" borderId="0" xfId="0" applyFont="1" applyFill="1" applyAlignment="1">
      <alignment vertical="center" wrapText="1"/>
    </xf>
    <xf numFmtId="0" fontId="8" fillId="0" borderId="0" xfId="0" applyFont="1" applyFill="1" applyAlignment="1">
      <alignment vertical="top" wrapText="1"/>
    </xf>
    <xf numFmtId="0" fontId="8" fillId="0" borderId="0" xfId="0" applyFont="1" applyFill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33"/>
  <sheetViews>
    <sheetView tabSelected="1" workbookViewId="0">
      <selection activeCell="E6" sqref="E6:E7"/>
    </sheetView>
  </sheetViews>
  <sheetFormatPr defaultRowHeight="14.4"/>
  <cols>
    <col min="1" max="1" width="4.88671875" customWidth="1"/>
    <col min="2" max="2" width="24.88671875" customWidth="1"/>
    <col min="3" max="3" width="13.6640625" customWidth="1"/>
    <col min="4" max="4" width="10.88671875" customWidth="1"/>
    <col min="5" max="5" width="12.6640625" customWidth="1"/>
    <col min="6" max="6" width="11.88671875" customWidth="1"/>
    <col min="7" max="7" width="12.5546875" customWidth="1"/>
  </cols>
  <sheetData>
    <row r="1" spans="1:9" ht="29.25" customHeight="1">
      <c r="F1" s="71" t="s">
        <v>85</v>
      </c>
      <c r="G1" s="72"/>
    </row>
    <row r="2" spans="1:9" ht="25.5" customHeight="1"/>
    <row r="3" spans="1:9" ht="16.8">
      <c r="A3" s="50" t="s">
        <v>74</v>
      </c>
      <c r="B3" s="50"/>
      <c r="C3" s="50"/>
      <c r="D3" s="50"/>
      <c r="E3" s="50"/>
      <c r="F3" s="50"/>
      <c r="G3" s="50"/>
    </row>
    <row r="4" spans="1:9" ht="15" thickBot="1"/>
    <row r="5" spans="1:9" ht="36" customHeight="1" thickBot="1">
      <c r="A5" s="51" t="s">
        <v>0</v>
      </c>
      <c r="B5" s="51" t="s">
        <v>1</v>
      </c>
      <c r="C5" s="54" t="s">
        <v>44</v>
      </c>
      <c r="D5" s="55"/>
      <c r="E5" s="54" t="s">
        <v>75</v>
      </c>
      <c r="F5" s="56"/>
      <c r="G5" s="55"/>
    </row>
    <row r="6" spans="1:9" ht="37.5" customHeight="1">
      <c r="A6" s="52"/>
      <c r="B6" s="52"/>
      <c r="C6" s="51" t="s">
        <v>2</v>
      </c>
      <c r="D6" s="51" t="s">
        <v>3</v>
      </c>
      <c r="E6" s="51" t="s">
        <v>2</v>
      </c>
      <c r="F6" s="51" t="s">
        <v>3</v>
      </c>
      <c r="G6" s="3" t="s">
        <v>40</v>
      </c>
    </row>
    <row r="7" spans="1:9" ht="37.5" customHeight="1" thickBot="1">
      <c r="A7" s="53"/>
      <c r="B7" s="53"/>
      <c r="C7" s="53"/>
      <c r="D7" s="53"/>
      <c r="E7" s="53"/>
      <c r="F7" s="53"/>
      <c r="G7" s="2" t="s">
        <v>4</v>
      </c>
    </row>
    <row r="8" spans="1:9" ht="14.25" customHeight="1" thickBot="1">
      <c r="A8" s="13">
        <v>1</v>
      </c>
      <c r="B8" s="25">
        <v>2</v>
      </c>
      <c r="C8" s="25">
        <v>3</v>
      </c>
      <c r="D8" s="25">
        <v>4</v>
      </c>
      <c r="E8" s="25">
        <v>5</v>
      </c>
      <c r="F8" s="25">
        <v>6</v>
      </c>
      <c r="G8" s="25">
        <v>7</v>
      </c>
    </row>
    <row r="9" spans="1:9" ht="39.75" customHeight="1" thickBot="1">
      <c r="A9" s="1"/>
      <c r="B9" s="4" t="s">
        <v>5</v>
      </c>
      <c r="C9" s="16">
        <f>C10+C11+C12+C13+C14+C15+C16+C17+C18</f>
        <v>659351.5</v>
      </c>
      <c r="D9" s="16">
        <f>C9/C33*100</f>
        <v>41.566221235307331</v>
      </c>
      <c r="E9" s="16">
        <f>E10+E11+E12+E13+E14+E15+E16+E17+E18</f>
        <v>437644.69999999995</v>
      </c>
      <c r="F9" s="16">
        <f>E9/E33*100</f>
        <v>42.872259690800711</v>
      </c>
      <c r="G9" s="27">
        <f>E9/C9*100</f>
        <v>66.375021517354554</v>
      </c>
    </row>
    <row r="10" spans="1:9" ht="36" customHeight="1" thickBot="1">
      <c r="A10" s="1">
        <v>1</v>
      </c>
      <c r="B10" s="6" t="s">
        <v>6</v>
      </c>
      <c r="C10" s="15">
        <v>531653</v>
      </c>
      <c r="D10" s="15">
        <f>C10/C33*100</f>
        <v>33.515971706161054</v>
      </c>
      <c r="E10" s="15">
        <v>367934.4</v>
      </c>
      <c r="F10" s="15">
        <f>E10/E33*100</f>
        <v>36.043345540295469</v>
      </c>
      <c r="G10" s="26">
        <f>E10/C10*100</f>
        <v>69.205741338805581</v>
      </c>
      <c r="H10" s="17"/>
      <c r="I10" s="17"/>
    </row>
    <row r="11" spans="1:9" ht="27" customHeight="1" thickBot="1">
      <c r="A11" s="1">
        <v>2</v>
      </c>
      <c r="B11" s="6" t="s">
        <v>7</v>
      </c>
      <c r="C11" s="15">
        <v>3642</v>
      </c>
      <c r="D11" s="15">
        <f>C11/C33*100</f>
        <v>0.22959556130378</v>
      </c>
      <c r="E11" s="15">
        <v>2690.1</v>
      </c>
      <c r="F11" s="15">
        <f>E11/E33*100</f>
        <v>0.26352579111371172</v>
      </c>
      <c r="G11" s="26">
        <f t="shared" ref="G11:G16" si="0">E11/C11*100</f>
        <v>73.863261943986814</v>
      </c>
      <c r="I11" s="17"/>
    </row>
    <row r="12" spans="1:9" ht="30" customHeight="1" thickBot="1">
      <c r="A12" s="1">
        <v>3</v>
      </c>
      <c r="B12" s="6" t="s">
        <v>8</v>
      </c>
      <c r="C12" s="15">
        <v>26407</v>
      </c>
      <c r="D12" s="15">
        <f>C12/C33*100</f>
        <v>1.6647254221166716</v>
      </c>
      <c r="E12" s="15">
        <v>20653.900000000001</v>
      </c>
      <c r="F12" s="15">
        <f>E12/E33*100</f>
        <v>2.0232836463638861</v>
      </c>
      <c r="G12" s="26">
        <f t="shared" si="0"/>
        <v>78.213731207634339</v>
      </c>
      <c r="I12" s="17"/>
    </row>
    <row r="13" spans="1:9" ht="21" customHeight="1" thickBot="1">
      <c r="A13" s="1">
        <v>4</v>
      </c>
      <c r="B13" s="6" t="s">
        <v>9</v>
      </c>
      <c r="C13" s="15">
        <v>2352</v>
      </c>
      <c r="D13" s="15">
        <f>C13/C33*100</f>
        <v>0.14827258654214459</v>
      </c>
      <c r="E13" s="15">
        <v>2352.3000000000002</v>
      </c>
      <c r="F13" s="15">
        <f>E13/E33*100</f>
        <v>0.2304344516697461</v>
      </c>
      <c r="G13" s="26">
        <f t="shared" si="0"/>
        <v>100.01275510204081</v>
      </c>
    </row>
    <row r="14" spans="1:9" ht="63" customHeight="1" thickBot="1">
      <c r="A14" s="1">
        <v>5</v>
      </c>
      <c r="B14" s="6" t="s">
        <v>45</v>
      </c>
      <c r="C14" s="15">
        <v>1713</v>
      </c>
      <c r="D14" s="15">
        <v>633.79999999999995</v>
      </c>
      <c r="E14" s="15">
        <v>633.79999999999995</v>
      </c>
      <c r="F14" s="15">
        <f>E14/E33*100</f>
        <v>6.2087895025415576E-2</v>
      </c>
      <c r="G14" s="26">
        <f t="shared" si="0"/>
        <v>36.999416228838292</v>
      </c>
    </row>
    <row r="15" spans="1:9" ht="42" customHeight="1" thickBot="1">
      <c r="A15" s="1">
        <v>6</v>
      </c>
      <c r="B15" s="6" t="s">
        <v>10</v>
      </c>
      <c r="C15" s="15">
        <v>27851</v>
      </c>
      <c r="D15" s="15">
        <f>C15/C33*100</f>
        <v>1.7557567209971381</v>
      </c>
      <c r="E15" s="15">
        <v>7689.3</v>
      </c>
      <c r="F15" s="15">
        <f>E15/E33*100</f>
        <v>0.75325410416366056</v>
      </c>
      <c r="G15" s="26">
        <f t="shared" si="0"/>
        <v>27.608703457685539</v>
      </c>
    </row>
    <row r="16" spans="1:9" ht="33.75" customHeight="1" thickBot="1">
      <c r="A16" s="1">
        <v>7</v>
      </c>
      <c r="B16" s="6" t="s">
        <v>11</v>
      </c>
      <c r="C16" s="15">
        <v>53939</v>
      </c>
      <c r="D16" s="15">
        <f>C16/C33*100</f>
        <v>3.4003720431533746</v>
      </c>
      <c r="E16" s="15">
        <v>27149.1</v>
      </c>
      <c r="F16" s="15">
        <f>E16/E33*100</f>
        <v>2.6595621187038661</v>
      </c>
      <c r="G16" s="26">
        <f t="shared" si="0"/>
        <v>50.332968723928886</v>
      </c>
    </row>
    <row r="17" spans="1:10" ht="36.75" customHeight="1" thickBot="1">
      <c r="A17" s="1">
        <v>8</v>
      </c>
      <c r="B17" s="6" t="s">
        <v>12</v>
      </c>
      <c r="C17" s="15">
        <v>11794</v>
      </c>
      <c r="D17" s="15">
        <f>C17/C33*100</f>
        <v>0.74350632894475055</v>
      </c>
      <c r="E17" s="15">
        <v>8541.7999999999993</v>
      </c>
      <c r="F17" s="15">
        <f>E17/E33*100</f>
        <v>0.83676614346496503</v>
      </c>
      <c r="G17" s="26">
        <f>E17/C17*100</f>
        <v>72.424961845005924</v>
      </c>
    </row>
    <row r="18" spans="1:10" ht="86.4" customHeight="1" thickBot="1">
      <c r="A18" s="1">
        <v>9</v>
      </c>
      <c r="B18" s="6" t="s">
        <v>41</v>
      </c>
      <c r="C18" s="15">
        <v>0.5</v>
      </c>
      <c r="D18" s="15">
        <v>0</v>
      </c>
      <c r="E18" s="15">
        <v>0</v>
      </c>
      <c r="F18" s="15">
        <f>E18/E33*100</f>
        <v>0</v>
      </c>
      <c r="G18" s="26">
        <v>0</v>
      </c>
    </row>
    <row r="19" spans="1:10" ht="34.5" customHeight="1" thickBot="1">
      <c r="A19" s="1"/>
      <c r="B19" s="4" t="s">
        <v>13</v>
      </c>
      <c r="C19" s="16">
        <f>C20+C21+C22+C23+C24</f>
        <v>62554.400000000001</v>
      </c>
      <c r="D19" s="16">
        <f>C19/C33*100</f>
        <v>3.943496040642827</v>
      </c>
      <c r="E19" s="16">
        <f>E20+E21+E22+E23+E24+E25</f>
        <v>43494.9</v>
      </c>
      <c r="F19" s="16">
        <f>E19/E33*100</f>
        <v>4.2608185316203038</v>
      </c>
      <c r="G19" s="27">
        <f t="shared" ref="G19:G24" si="1">E19/C19*100</f>
        <v>69.531319939124998</v>
      </c>
    </row>
    <row r="20" spans="1:10" ht="54" customHeight="1" thickBot="1">
      <c r="A20" s="1">
        <v>1</v>
      </c>
      <c r="B20" s="6" t="s">
        <v>14</v>
      </c>
      <c r="C20" s="15">
        <v>35801.1</v>
      </c>
      <c r="D20" s="15">
        <f>C20/C33*100</f>
        <v>2.2569394974719268</v>
      </c>
      <c r="E20" s="15">
        <v>22364.400000000001</v>
      </c>
      <c r="F20" s="15">
        <f>E20/E33*100</f>
        <v>2.1908465123168264</v>
      </c>
      <c r="G20" s="26">
        <f t="shared" si="1"/>
        <v>62.468471639139587</v>
      </c>
    </row>
    <row r="21" spans="1:10" ht="66" customHeight="1" thickBot="1">
      <c r="A21" s="1">
        <v>2</v>
      </c>
      <c r="B21" s="6" t="s">
        <v>15</v>
      </c>
      <c r="C21" s="15">
        <v>5900</v>
      </c>
      <c r="D21" s="15">
        <f>C21/C33*100</f>
        <v>0.37194228766949533</v>
      </c>
      <c r="E21" s="15">
        <v>3993.3</v>
      </c>
      <c r="F21" s="15">
        <f>E21/E33*100</f>
        <v>0.39118900474123081</v>
      </c>
      <c r="G21" s="26">
        <f t="shared" si="1"/>
        <v>67.683050847457622</v>
      </c>
    </row>
    <row r="22" spans="1:10" ht="39.75" customHeight="1" thickBot="1">
      <c r="A22" s="1">
        <v>3</v>
      </c>
      <c r="B22" s="6" t="s">
        <v>16</v>
      </c>
      <c r="C22" s="15">
        <v>4893.3</v>
      </c>
      <c r="D22" s="15">
        <f>C22/C33*100</f>
        <v>0.30847884682256638</v>
      </c>
      <c r="E22" s="15">
        <v>4608.3</v>
      </c>
      <c r="F22" s="15">
        <f>E22/E33*100</f>
        <v>0.45143522664187857</v>
      </c>
      <c r="G22" s="26">
        <f t="shared" si="1"/>
        <v>94.175709643798669</v>
      </c>
    </row>
    <row r="23" spans="1:10" ht="65.25" customHeight="1" thickBot="1">
      <c r="A23" s="1">
        <v>4</v>
      </c>
      <c r="B23" s="6" t="s">
        <v>17</v>
      </c>
      <c r="C23" s="15">
        <v>10960</v>
      </c>
      <c r="D23" s="15">
        <f>C23/C33*100</f>
        <v>0.69093008014536761</v>
      </c>
      <c r="E23" s="15">
        <v>9098.1</v>
      </c>
      <c r="F23" s="15">
        <f>E23/E33*100</f>
        <v>0.89126203491753475</v>
      </c>
      <c r="G23" s="26">
        <f t="shared" si="1"/>
        <v>83.011861313868621</v>
      </c>
    </row>
    <row r="24" spans="1:10" ht="39.75" customHeight="1" thickBot="1">
      <c r="A24" s="1">
        <v>5</v>
      </c>
      <c r="B24" s="6" t="s">
        <v>18</v>
      </c>
      <c r="C24" s="15">
        <v>5000</v>
      </c>
      <c r="D24" s="15">
        <f>C24/C33*100</f>
        <v>0.31520532853347061</v>
      </c>
      <c r="E24" s="15">
        <v>3435.3</v>
      </c>
      <c r="F24" s="15">
        <f>E24/E33*100</f>
        <v>0.33652657901674055</v>
      </c>
      <c r="G24" s="26">
        <f t="shared" si="1"/>
        <v>68.706000000000003</v>
      </c>
      <c r="J24" s="46"/>
    </row>
    <row r="25" spans="1:10" ht="31.8" thickBot="1">
      <c r="A25" s="1">
        <v>6</v>
      </c>
      <c r="B25" s="6" t="s">
        <v>19</v>
      </c>
      <c r="C25" s="15">
        <v>0</v>
      </c>
      <c r="D25" s="15">
        <v>0</v>
      </c>
      <c r="E25" s="15">
        <v>-4.5</v>
      </c>
      <c r="F25" s="15">
        <f>E25/E33*100</f>
        <v>-4.4082601390717913E-4</v>
      </c>
      <c r="G25" s="26">
        <v>0</v>
      </c>
    </row>
    <row r="26" spans="1:10" ht="49.5" customHeight="1" thickBot="1">
      <c r="A26" s="1"/>
      <c r="B26" s="4" t="s">
        <v>20</v>
      </c>
      <c r="C26" s="16">
        <f>C27+C28+C29+C30+C31</f>
        <v>864361.7</v>
      </c>
      <c r="D26" s="16">
        <f>C26/C33*100</f>
        <v>54.490282724049834</v>
      </c>
      <c r="E26" s="16">
        <f>E27+E28+E29+E30+E31+E32</f>
        <v>539671.29999999993</v>
      </c>
      <c r="F26" s="16">
        <f>E26/E33*100</f>
        <v>52.86692177757898</v>
      </c>
      <c r="G26" s="27">
        <f>E26/C26*100</f>
        <v>62.435818245995854</v>
      </c>
    </row>
    <row r="27" spans="1:10" ht="25.5" customHeight="1" thickBot="1">
      <c r="A27" s="1">
        <v>1</v>
      </c>
      <c r="B27" s="6" t="s">
        <v>21</v>
      </c>
      <c r="C27" s="15">
        <v>34649</v>
      </c>
      <c r="D27" s="15">
        <f>C27/C33*100</f>
        <v>2.1843098856712446</v>
      </c>
      <c r="E27" s="30">
        <v>27418</v>
      </c>
      <c r="F27" s="15">
        <f>E27/E33*100</f>
        <v>2.6859039220682304</v>
      </c>
      <c r="G27" s="26">
        <f>E27/C27*100</f>
        <v>79.130710843025781</v>
      </c>
      <c r="H27" s="17"/>
    </row>
    <row r="28" spans="1:10" ht="28.5" customHeight="1" thickBot="1">
      <c r="A28" s="1">
        <v>2</v>
      </c>
      <c r="B28" s="6" t="s">
        <v>22</v>
      </c>
      <c r="C28" s="15">
        <v>99365.1</v>
      </c>
      <c r="D28" s="15">
        <f>C28/C33*100</f>
        <v>6.2640817980522332</v>
      </c>
      <c r="E28" s="15">
        <v>26406.6</v>
      </c>
      <c r="F28" s="15">
        <f>E28/E33*100</f>
        <v>2.5868258264091812</v>
      </c>
      <c r="G28" s="26">
        <f>E28/C28*100</f>
        <v>26.575326749532778</v>
      </c>
      <c r="I28" s="17"/>
    </row>
    <row r="29" spans="1:10" ht="31.5" customHeight="1" thickBot="1">
      <c r="A29" s="1">
        <v>3</v>
      </c>
      <c r="B29" s="6" t="s">
        <v>23</v>
      </c>
      <c r="C29" s="15">
        <v>726424</v>
      </c>
      <c r="D29" s="15">
        <f>C29/C33*100</f>
        <v>45.79454311491957</v>
      </c>
      <c r="E29" s="15">
        <v>483711.4</v>
      </c>
      <c r="F29" s="15">
        <f>E29/E33*100</f>
        <v>47.385015187435798</v>
      </c>
      <c r="G29" s="26">
        <f>E29/C29*100</f>
        <v>66.588025726022266</v>
      </c>
    </row>
    <row r="30" spans="1:10" ht="31.8" thickBot="1">
      <c r="A30" s="1">
        <v>4</v>
      </c>
      <c r="B30" s="6" t="s">
        <v>24</v>
      </c>
      <c r="C30" s="15">
        <v>3743.6</v>
      </c>
      <c r="D30" s="15">
        <f>C30/C33*100</f>
        <v>0.23600053357958015</v>
      </c>
      <c r="E30" s="15">
        <v>3743.6</v>
      </c>
      <c r="F30" s="15">
        <f>E30/E33*100</f>
        <v>0.36672805903620348</v>
      </c>
      <c r="G30" s="26">
        <v>0</v>
      </c>
    </row>
    <row r="31" spans="1:10" ht="31.8" thickBot="1">
      <c r="A31" s="1">
        <v>5</v>
      </c>
      <c r="B31" s="6" t="s">
        <v>76</v>
      </c>
      <c r="C31" s="15">
        <v>180</v>
      </c>
      <c r="D31" s="15">
        <f>C31/C33*100</f>
        <v>1.1347391827204942E-2</v>
      </c>
      <c r="E31" s="15">
        <v>0</v>
      </c>
      <c r="F31" s="15">
        <v>0</v>
      </c>
      <c r="G31" s="26">
        <v>0</v>
      </c>
    </row>
    <row r="32" spans="1:10" ht="36.75" customHeight="1" thickBot="1">
      <c r="A32" s="1">
        <v>6</v>
      </c>
      <c r="B32" s="6" t="s">
        <v>25</v>
      </c>
      <c r="C32" s="15">
        <v>0</v>
      </c>
      <c r="D32" s="15">
        <v>0</v>
      </c>
      <c r="E32" s="15">
        <v>-1608.3</v>
      </c>
      <c r="F32" s="15">
        <f>E32/E33*100</f>
        <v>-0.15755121737042579</v>
      </c>
      <c r="G32" s="26">
        <v>0</v>
      </c>
    </row>
    <row r="33" spans="1:7" ht="37.5" customHeight="1" thickBot="1">
      <c r="A33" s="1"/>
      <c r="B33" s="4" t="s">
        <v>26</v>
      </c>
      <c r="C33" s="16">
        <f>C9+C19+C26</f>
        <v>1586267.6</v>
      </c>
      <c r="D33" s="16">
        <f>D26+D19+D9</f>
        <v>100</v>
      </c>
      <c r="E33" s="16">
        <f>E9+E19+E26</f>
        <v>1020810.8999999999</v>
      </c>
      <c r="F33" s="16">
        <f>F26+F19+F9</f>
        <v>100</v>
      </c>
      <c r="G33" s="27">
        <f>E33/C33*100</f>
        <v>64.35300702100956</v>
      </c>
    </row>
  </sheetData>
  <mergeCells count="10">
    <mergeCell ref="F1:G1"/>
    <mergeCell ref="A3:G3"/>
    <mergeCell ref="A5:A7"/>
    <mergeCell ref="B5:B7"/>
    <mergeCell ref="C5:D5"/>
    <mergeCell ref="E5:G5"/>
    <mergeCell ref="C6:C7"/>
    <mergeCell ref="D6:D7"/>
    <mergeCell ref="E6:E7"/>
    <mergeCell ref="F6:F7"/>
  </mergeCells>
  <phoneticPr fontId="0" type="noConversion"/>
  <pageMargins left="0.6692913385826772" right="0.70866141732283472" top="0.59055118110236227" bottom="0.86614173228346458" header="0.31496062992125984" footer="0.31496062992125984"/>
  <pageSetup paperSize="9" scale="95" fitToHeight="2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G16"/>
  <sheetViews>
    <sheetView workbookViewId="0">
      <selection activeCell="D5" sqref="D5:D6"/>
    </sheetView>
  </sheetViews>
  <sheetFormatPr defaultRowHeight="14.4"/>
  <cols>
    <col min="1" max="1" width="5.44140625" customWidth="1"/>
    <col min="2" max="2" width="17" customWidth="1"/>
    <col min="3" max="3" width="14.33203125" customWidth="1"/>
    <col min="4" max="4" width="12.77734375" customWidth="1"/>
    <col min="5" max="6" width="12.44140625" customWidth="1"/>
    <col min="7" max="7" width="11.33203125" customWidth="1"/>
  </cols>
  <sheetData>
    <row r="1" spans="1:7">
      <c r="F1" s="73" t="s">
        <v>86</v>
      </c>
      <c r="G1" s="73"/>
    </row>
    <row r="2" spans="1:7" ht="35.4" customHeight="1">
      <c r="F2" s="73"/>
      <c r="G2" s="73"/>
    </row>
    <row r="3" spans="1:7">
      <c r="A3" s="50" t="s">
        <v>77</v>
      </c>
      <c r="B3" s="57"/>
      <c r="C3" s="57"/>
      <c r="D3" s="57"/>
      <c r="E3" s="57"/>
      <c r="F3" s="57"/>
      <c r="G3" s="57"/>
    </row>
    <row r="4" spans="1:7" ht="44.4" customHeight="1" thickBot="1">
      <c r="A4" s="58"/>
      <c r="B4" s="58"/>
      <c r="C4" s="58"/>
      <c r="D4" s="58"/>
      <c r="E4" s="58"/>
      <c r="F4" s="58"/>
      <c r="G4" s="58"/>
    </row>
    <row r="5" spans="1:7" ht="31.2">
      <c r="A5" s="59" t="s">
        <v>64</v>
      </c>
      <c r="B5" s="51" t="s">
        <v>62</v>
      </c>
      <c r="C5" s="51" t="s">
        <v>78</v>
      </c>
      <c r="D5" s="61" t="s">
        <v>79</v>
      </c>
      <c r="E5" s="9" t="s">
        <v>27</v>
      </c>
      <c r="F5" s="51" t="s">
        <v>80</v>
      </c>
      <c r="G5" s="9" t="s">
        <v>29</v>
      </c>
    </row>
    <row r="6" spans="1:7" ht="84" customHeight="1" thickBot="1">
      <c r="A6" s="60"/>
      <c r="B6" s="53"/>
      <c r="C6" s="53"/>
      <c r="D6" s="62"/>
      <c r="E6" s="2" t="s">
        <v>28</v>
      </c>
      <c r="F6" s="53"/>
      <c r="G6" s="2" t="s">
        <v>30</v>
      </c>
    </row>
    <row r="7" spans="1:7" ht="15" thickBot="1">
      <c r="A7" s="39">
        <v>1</v>
      </c>
      <c r="B7" s="8">
        <v>2</v>
      </c>
      <c r="C7" s="8">
        <v>3</v>
      </c>
      <c r="D7" s="8">
        <v>4</v>
      </c>
      <c r="E7" s="8">
        <v>5</v>
      </c>
      <c r="F7" s="8">
        <v>6</v>
      </c>
      <c r="G7" s="8">
        <v>7</v>
      </c>
    </row>
    <row r="8" spans="1:7" ht="78.599999999999994" thickBot="1">
      <c r="A8" s="38">
        <v>901</v>
      </c>
      <c r="B8" s="10" t="s">
        <v>63</v>
      </c>
      <c r="C8" s="23">
        <v>4928.7</v>
      </c>
      <c r="D8" s="23">
        <v>4928.7</v>
      </c>
      <c r="E8" s="23">
        <f t="shared" ref="E8:E15" si="0">D8-C8</f>
        <v>0</v>
      </c>
      <c r="F8" s="23">
        <v>3303.8</v>
      </c>
      <c r="G8" s="26">
        <f t="shared" ref="G8:G16" si="1">F8/D8*100</f>
        <v>67.031874530809347</v>
      </c>
    </row>
    <row r="9" spans="1:7" ht="85.8" customHeight="1" thickBot="1">
      <c r="A9" s="38">
        <v>902</v>
      </c>
      <c r="B9" s="10" t="s">
        <v>65</v>
      </c>
      <c r="C9" s="23">
        <v>113589</v>
      </c>
      <c r="D9" s="23">
        <v>113589</v>
      </c>
      <c r="E9" s="23">
        <f t="shared" si="0"/>
        <v>0</v>
      </c>
      <c r="F9" s="23">
        <v>69394.5</v>
      </c>
      <c r="G9" s="26">
        <f t="shared" si="1"/>
        <v>61.09262340543539</v>
      </c>
    </row>
    <row r="10" spans="1:7" ht="94.2" thickBot="1">
      <c r="A10" s="38">
        <v>903</v>
      </c>
      <c r="B10" s="10" t="s">
        <v>66</v>
      </c>
      <c r="C10" s="23">
        <v>9186.9</v>
      </c>
      <c r="D10" s="23">
        <v>9186.9</v>
      </c>
      <c r="E10" s="23">
        <f>C10-D10</f>
        <v>0</v>
      </c>
      <c r="F10" s="23">
        <v>6314.6</v>
      </c>
      <c r="G10" s="26">
        <f t="shared" si="1"/>
        <v>68.73482894120977</v>
      </c>
    </row>
    <row r="11" spans="1:7" ht="109.8" thickBot="1">
      <c r="A11" s="38">
        <v>904</v>
      </c>
      <c r="B11" s="10" t="s">
        <v>67</v>
      </c>
      <c r="C11" s="23">
        <v>42917</v>
      </c>
      <c r="D11" s="23">
        <v>42917</v>
      </c>
      <c r="E11" s="23">
        <f>C11-D11</f>
        <v>0</v>
      </c>
      <c r="F11" s="23">
        <v>25116.3</v>
      </c>
      <c r="G11" s="26">
        <f t="shared" si="1"/>
        <v>58.52296292844327</v>
      </c>
    </row>
    <row r="12" spans="1:7" ht="94.2" thickBot="1">
      <c r="A12" s="38">
        <v>905</v>
      </c>
      <c r="B12" s="10" t="s">
        <v>68</v>
      </c>
      <c r="C12" s="23">
        <v>222819.8</v>
      </c>
      <c r="D12" s="23">
        <v>222819.8</v>
      </c>
      <c r="E12" s="23">
        <f t="shared" si="0"/>
        <v>0</v>
      </c>
      <c r="F12" s="23">
        <v>83445.5</v>
      </c>
      <c r="G12" s="26">
        <f t="shared" si="1"/>
        <v>37.44976882664826</v>
      </c>
    </row>
    <row r="13" spans="1:7" ht="63" thickBot="1">
      <c r="A13" s="38">
        <v>906</v>
      </c>
      <c r="B13" s="10" t="s">
        <v>69</v>
      </c>
      <c r="C13" s="23">
        <v>1061254.5</v>
      </c>
      <c r="D13" s="23">
        <v>1061254.5</v>
      </c>
      <c r="E13" s="23">
        <f t="shared" si="0"/>
        <v>0</v>
      </c>
      <c r="F13" s="23">
        <v>701599.6</v>
      </c>
      <c r="G13" s="26">
        <f t="shared" si="1"/>
        <v>66.110400474155824</v>
      </c>
    </row>
    <row r="14" spans="1:7" ht="47.4" thickBot="1">
      <c r="A14" s="38">
        <v>907</v>
      </c>
      <c r="B14" s="10" t="s">
        <v>70</v>
      </c>
      <c r="C14" s="23">
        <v>160425.5</v>
      </c>
      <c r="D14" s="23">
        <v>160425.5</v>
      </c>
      <c r="E14" s="23">
        <f t="shared" si="0"/>
        <v>0</v>
      </c>
      <c r="F14" s="23">
        <v>108741.1</v>
      </c>
      <c r="G14" s="26">
        <f t="shared" si="1"/>
        <v>67.782927277770682</v>
      </c>
    </row>
    <row r="15" spans="1:7" ht="94.2" thickBot="1">
      <c r="A15" s="38">
        <v>910</v>
      </c>
      <c r="B15" s="10" t="s">
        <v>71</v>
      </c>
      <c r="C15" s="23">
        <v>2164.6999999999998</v>
      </c>
      <c r="D15" s="23">
        <v>2164.6999999999998</v>
      </c>
      <c r="E15" s="23">
        <f t="shared" si="0"/>
        <v>0</v>
      </c>
      <c r="F15" s="23">
        <v>1379.3</v>
      </c>
      <c r="G15" s="26">
        <f t="shared" si="1"/>
        <v>63.717836189772257</v>
      </c>
    </row>
    <row r="16" spans="1:7" ht="16.2" thickBot="1">
      <c r="A16" s="38"/>
      <c r="B16" s="5" t="s">
        <v>31</v>
      </c>
      <c r="C16" s="24">
        <f>C8+C9+C10+C11+C12+C13+C14+C15</f>
        <v>1617286.0999999999</v>
      </c>
      <c r="D16" s="24">
        <f>SUM(D8:D15)</f>
        <v>1617286.0999999999</v>
      </c>
      <c r="E16" s="24">
        <f>SUM(E8:E15)</f>
        <v>0</v>
      </c>
      <c r="F16" s="24">
        <f>SUM(F8:F15)</f>
        <v>999294.70000000007</v>
      </c>
      <c r="G16" s="27">
        <f t="shared" si="1"/>
        <v>61.788368798816741</v>
      </c>
    </row>
  </sheetData>
  <mergeCells count="7">
    <mergeCell ref="F1:G2"/>
    <mergeCell ref="A3:G4"/>
    <mergeCell ref="A5:A6"/>
    <mergeCell ref="B5:B6"/>
    <mergeCell ref="C5:C6"/>
    <mergeCell ref="D5:D6"/>
    <mergeCell ref="F5:F6"/>
  </mergeCell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30"/>
  <sheetViews>
    <sheetView workbookViewId="0">
      <selection activeCell="C8" sqref="C8"/>
    </sheetView>
  </sheetViews>
  <sheetFormatPr defaultRowHeight="14.4"/>
  <cols>
    <col min="1" max="1" width="3.88671875" customWidth="1"/>
    <col min="2" max="2" width="42.109375" customWidth="1"/>
    <col min="3" max="3" width="16.33203125" customWidth="1"/>
    <col min="4" max="4" width="16.109375" customWidth="1"/>
    <col min="5" max="5" width="16.109375" hidden="1" customWidth="1"/>
    <col min="6" max="6" width="16" customWidth="1"/>
    <col min="7" max="7" width="13.6640625" customWidth="1"/>
    <col min="8" max="8" width="14.6640625" customWidth="1"/>
  </cols>
  <sheetData>
    <row r="1" spans="1:8">
      <c r="G1" s="73" t="s">
        <v>87</v>
      </c>
      <c r="H1" s="73"/>
    </row>
    <row r="2" spans="1:8">
      <c r="G2" s="73"/>
      <c r="H2" s="73"/>
    </row>
    <row r="3" spans="1:8">
      <c r="G3" s="74"/>
      <c r="H3" s="74"/>
    </row>
    <row r="4" spans="1:8">
      <c r="A4" s="65" t="s">
        <v>81</v>
      </c>
      <c r="B4" s="65"/>
      <c r="C4" s="65"/>
      <c r="D4" s="65"/>
      <c r="E4" s="65"/>
      <c r="F4" s="65"/>
      <c r="G4" s="65"/>
      <c r="H4" s="65"/>
    </row>
    <row r="5" spans="1:8">
      <c r="A5" s="65"/>
      <c r="B5" s="65"/>
      <c r="C5" s="65"/>
      <c r="D5" s="65"/>
      <c r="E5" s="65"/>
      <c r="F5" s="65"/>
      <c r="G5" s="65"/>
      <c r="H5" s="65"/>
    </row>
    <row r="6" spans="1:8" ht="35.25" customHeight="1" thickBot="1">
      <c r="A6" s="66"/>
      <c r="B6" s="66"/>
      <c r="C6" s="66"/>
      <c r="D6" s="66"/>
      <c r="E6" s="66"/>
      <c r="F6" s="66"/>
      <c r="G6" s="66"/>
      <c r="H6" s="66"/>
    </row>
    <row r="7" spans="1:8" ht="78.599999999999994" customHeight="1">
      <c r="A7" s="51" t="s">
        <v>32</v>
      </c>
      <c r="B7" s="51" t="s">
        <v>33</v>
      </c>
      <c r="C7" s="9" t="s">
        <v>46</v>
      </c>
      <c r="D7" s="14" t="s">
        <v>83</v>
      </c>
      <c r="E7" s="14" t="s">
        <v>47</v>
      </c>
      <c r="F7" s="9" t="s">
        <v>72</v>
      </c>
      <c r="G7" s="51" t="s">
        <v>84</v>
      </c>
      <c r="H7" s="9" t="s">
        <v>35</v>
      </c>
    </row>
    <row r="8" spans="1:8" ht="48.6" customHeight="1">
      <c r="A8" s="52"/>
      <c r="B8" s="52"/>
      <c r="C8" s="11" t="s">
        <v>82</v>
      </c>
      <c r="D8" s="11" t="s">
        <v>34</v>
      </c>
      <c r="E8" s="11" t="s">
        <v>58</v>
      </c>
      <c r="F8" s="11" t="s">
        <v>28</v>
      </c>
      <c r="G8" s="52"/>
      <c r="H8" s="11" t="s">
        <v>73</v>
      </c>
    </row>
    <row r="9" spans="1:8" ht="16.2" thickBot="1">
      <c r="A9" s="53"/>
      <c r="B9" s="53"/>
      <c r="C9" s="2" t="s">
        <v>34</v>
      </c>
      <c r="D9" s="12"/>
      <c r="E9" s="12"/>
      <c r="F9" s="12"/>
      <c r="G9" s="53"/>
      <c r="H9" s="12"/>
    </row>
    <row r="10" spans="1:8" ht="15" thickBot="1">
      <c r="A10" s="28">
        <v>1</v>
      </c>
      <c r="B10" s="29">
        <v>2</v>
      </c>
      <c r="C10" s="29">
        <v>3</v>
      </c>
      <c r="D10" s="29">
        <v>4</v>
      </c>
      <c r="E10" s="29">
        <v>5</v>
      </c>
      <c r="F10" s="29">
        <v>5</v>
      </c>
      <c r="G10" s="29">
        <v>6</v>
      </c>
      <c r="H10" s="29">
        <v>7</v>
      </c>
    </row>
    <row r="11" spans="1:8" ht="63" customHeight="1" thickBot="1">
      <c r="A11" s="42">
        <v>1</v>
      </c>
      <c r="B11" s="43" t="s">
        <v>48</v>
      </c>
      <c r="C11" s="31">
        <v>14939.3</v>
      </c>
      <c r="D11" s="40">
        <v>14939.3</v>
      </c>
      <c r="E11" s="31">
        <v>21450.799999999999</v>
      </c>
      <c r="F11" s="45">
        <v>0</v>
      </c>
      <c r="G11" s="22">
        <v>10757.8</v>
      </c>
      <c r="H11" s="41">
        <f>G11/D11*100</f>
        <v>72.01006740610336</v>
      </c>
    </row>
    <row r="12" spans="1:8" ht="145.5" customHeight="1" thickBot="1">
      <c r="A12" s="42">
        <v>2</v>
      </c>
      <c r="B12" s="43" t="s">
        <v>49</v>
      </c>
      <c r="C12" s="40">
        <v>9235.4</v>
      </c>
      <c r="D12" s="40">
        <v>9235.4</v>
      </c>
      <c r="E12" s="40">
        <v>7951.2</v>
      </c>
      <c r="F12" s="45">
        <v>0</v>
      </c>
      <c r="G12" s="40">
        <v>5147.2</v>
      </c>
      <c r="H12" s="41">
        <f>G12/D12*100</f>
        <v>55.733373757498313</v>
      </c>
    </row>
    <row r="13" spans="1:8" ht="84" customHeight="1" thickBot="1">
      <c r="A13" s="42">
        <v>3</v>
      </c>
      <c r="B13" s="43" t="s">
        <v>37</v>
      </c>
      <c r="C13" s="40">
        <v>7070.8</v>
      </c>
      <c r="D13" s="40">
        <v>7070.8</v>
      </c>
      <c r="E13" s="40">
        <v>6507.2</v>
      </c>
      <c r="F13" s="45">
        <v>0</v>
      </c>
      <c r="G13" s="40">
        <v>3790.7</v>
      </c>
      <c r="H13" s="41">
        <f>G13/D13*100</f>
        <v>53.61062397465632</v>
      </c>
    </row>
    <row r="14" spans="1:8" ht="130.80000000000001" customHeight="1" thickBot="1">
      <c r="A14" s="42">
        <v>4</v>
      </c>
      <c r="B14" s="43" t="s">
        <v>59</v>
      </c>
      <c r="C14" s="40">
        <v>100</v>
      </c>
      <c r="D14" s="40">
        <v>100</v>
      </c>
      <c r="E14" s="40"/>
      <c r="F14" s="45">
        <v>0</v>
      </c>
      <c r="G14" s="45">
        <v>0</v>
      </c>
      <c r="H14" s="41">
        <f>G14/D14*100</f>
        <v>0</v>
      </c>
    </row>
    <row r="15" spans="1:8" ht="81" customHeight="1" thickBot="1">
      <c r="A15" s="67">
        <v>5</v>
      </c>
      <c r="B15" s="68" t="s">
        <v>50</v>
      </c>
      <c r="C15" s="63">
        <v>157595.70000000001</v>
      </c>
      <c r="D15" s="63">
        <v>157595.70000000001</v>
      </c>
      <c r="E15" s="35">
        <v>99371.5</v>
      </c>
      <c r="F15" s="69">
        <f>C15-D15</f>
        <v>0</v>
      </c>
      <c r="G15" s="63">
        <v>72225</v>
      </c>
      <c r="H15" s="64">
        <f>G15/D15*100</f>
        <v>45.829296103891153</v>
      </c>
    </row>
    <row r="16" spans="1:8" ht="15.75" hidden="1" customHeight="1" thickBot="1">
      <c r="A16" s="67"/>
      <c r="B16" s="68"/>
      <c r="C16" s="63"/>
      <c r="D16" s="63"/>
      <c r="E16" s="40"/>
      <c r="F16" s="70"/>
      <c r="G16" s="63"/>
      <c r="H16" s="64"/>
    </row>
    <row r="17" spans="1:8" ht="98.25" customHeight="1" thickBot="1">
      <c r="A17" s="37">
        <v>6</v>
      </c>
      <c r="B17" s="19" t="s">
        <v>38</v>
      </c>
      <c r="C17" s="20">
        <v>4513</v>
      </c>
      <c r="D17" s="20">
        <v>4513</v>
      </c>
      <c r="E17" s="36">
        <v>1357.5</v>
      </c>
      <c r="F17" s="48">
        <f>C17-D17</f>
        <v>0</v>
      </c>
      <c r="G17" s="20">
        <v>4153.2</v>
      </c>
      <c r="H17" s="21">
        <f t="shared" ref="H17:H25" si="0">G17/D17*100</f>
        <v>92.027476179924662</v>
      </c>
    </row>
    <row r="18" spans="1:8" ht="81.75" customHeight="1" thickBot="1">
      <c r="A18" s="42">
        <v>7</v>
      </c>
      <c r="B18" s="43" t="s">
        <v>39</v>
      </c>
      <c r="C18" s="40">
        <v>1555.7</v>
      </c>
      <c r="D18" s="40">
        <v>1555.7</v>
      </c>
      <c r="E18" s="34">
        <v>1675.8</v>
      </c>
      <c r="F18" s="48">
        <f>C18-D18</f>
        <v>0</v>
      </c>
      <c r="G18" s="40">
        <v>1308.8</v>
      </c>
      <c r="H18" s="41">
        <f t="shared" si="0"/>
        <v>84.129330847849843</v>
      </c>
    </row>
    <row r="19" spans="1:8" ht="63" thickBot="1">
      <c r="A19" s="42">
        <v>8</v>
      </c>
      <c r="B19" s="43" t="s">
        <v>51</v>
      </c>
      <c r="C19" s="40">
        <v>13154.6</v>
      </c>
      <c r="D19" s="40">
        <v>13154.6</v>
      </c>
      <c r="E19" s="40">
        <v>11522.9</v>
      </c>
      <c r="F19" s="45">
        <f t="shared" ref="F19:F29" si="1">D19-C19</f>
        <v>0</v>
      </c>
      <c r="G19" s="40">
        <v>5299.9</v>
      </c>
      <c r="H19" s="41">
        <f t="shared" si="0"/>
        <v>40.289328447843339</v>
      </c>
    </row>
    <row r="20" spans="1:8" ht="46.2" customHeight="1" thickBot="1">
      <c r="A20" s="42">
        <v>9</v>
      </c>
      <c r="B20" s="43" t="s">
        <v>60</v>
      </c>
      <c r="C20" s="40">
        <v>100</v>
      </c>
      <c r="D20" s="40">
        <v>100</v>
      </c>
      <c r="E20" s="40"/>
      <c r="F20" s="45">
        <f t="shared" si="1"/>
        <v>0</v>
      </c>
      <c r="G20" s="40">
        <v>89.4</v>
      </c>
      <c r="H20" s="41">
        <f t="shared" si="0"/>
        <v>89.4</v>
      </c>
    </row>
    <row r="21" spans="1:8" ht="68.25" customHeight="1" thickBot="1">
      <c r="A21" s="42">
        <v>10</v>
      </c>
      <c r="B21" s="43" t="s">
        <v>52</v>
      </c>
      <c r="C21" s="40">
        <v>40743.9</v>
      </c>
      <c r="D21" s="40">
        <v>40743.9</v>
      </c>
      <c r="E21" s="40">
        <v>40550</v>
      </c>
      <c r="F21" s="45">
        <f t="shared" si="1"/>
        <v>0</v>
      </c>
      <c r="G21" s="40">
        <v>25946.1</v>
      </c>
      <c r="H21" s="41">
        <f t="shared" si="0"/>
        <v>63.680943650460556</v>
      </c>
    </row>
    <row r="22" spans="1:8" ht="66" customHeight="1" thickBot="1">
      <c r="A22" s="42">
        <v>11</v>
      </c>
      <c r="B22" s="43" t="s">
        <v>53</v>
      </c>
      <c r="C22" s="40">
        <v>1020414.2</v>
      </c>
      <c r="D22" s="40">
        <v>1020414.2</v>
      </c>
      <c r="E22" s="34">
        <v>1004567.5</v>
      </c>
      <c r="F22" s="45">
        <f t="shared" si="1"/>
        <v>0</v>
      </c>
      <c r="G22" s="40">
        <v>674036.1</v>
      </c>
      <c r="H22" s="41">
        <f t="shared" si="0"/>
        <v>66.055147017750244</v>
      </c>
    </row>
    <row r="23" spans="1:8" ht="81" customHeight="1" thickBot="1">
      <c r="A23" s="42">
        <v>12</v>
      </c>
      <c r="B23" s="43" t="s">
        <v>43</v>
      </c>
      <c r="C23" s="40">
        <v>10699.8</v>
      </c>
      <c r="D23" s="40">
        <v>10699.8</v>
      </c>
      <c r="E23" s="40">
        <v>50</v>
      </c>
      <c r="F23" s="45">
        <f t="shared" si="1"/>
        <v>0</v>
      </c>
      <c r="G23" s="44">
        <v>0</v>
      </c>
      <c r="H23" s="41">
        <f t="shared" si="0"/>
        <v>0</v>
      </c>
    </row>
    <row r="24" spans="1:8" ht="78.599999999999994" thickBot="1">
      <c r="A24" s="42">
        <v>13</v>
      </c>
      <c r="B24" s="43" t="s">
        <v>54</v>
      </c>
      <c r="C24" s="40">
        <v>324.5</v>
      </c>
      <c r="D24" s="40">
        <v>324.5</v>
      </c>
      <c r="E24" s="34">
        <v>346.5</v>
      </c>
      <c r="F24" s="45">
        <f t="shared" si="1"/>
        <v>0</v>
      </c>
      <c r="G24" s="40">
        <v>121.5</v>
      </c>
      <c r="H24" s="41">
        <f t="shared" si="0"/>
        <v>37.442218798151004</v>
      </c>
    </row>
    <row r="25" spans="1:8" ht="71.25" customHeight="1" thickBot="1">
      <c r="A25" s="42">
        <v>14</v>
      </c>
      <c r="B25" s="43" t="s">
        <v>55</v>
      </c>
      <c r="C25" s="40">
        <v>155942</v>
      </c>
      <c r="D25" s="40">
        <v>155942</v>
      </c>
      <c r="E25" s="40">
        <v>148751.5</v>
      </c>
      <c r="F25" s="45">
        <f t="shared" si="1"/>
        <v>0</v>
      </c>
      <c r="G25" s="40">
        <v>105626.4</v>
      </c>
      <c r="H25" s="41">
        <f t="shared" si="0"/>
        <v>67.734414077028632</v>
      </c>
    </row>
    <row r="26" spans="1:8" ht="68.25" customHeight="1" thickBot="1">
      <c r="A26" s="42">
        <v>15</v>
      </c>
      <c r="B26" s="43" t="s">
        <v>56</v>
      </c>
      <c r="C26" s="40">
        <v>15505.9</v>
      </c>
      <c r="D26" s="40">
        <v>15505.9</v>
      </c>
      <c r="E26" s="40">
        <v>15505.9</v>
      </c>
      <c r="F26" s="45">
        <f t="shared" si="1"/>
        <v>0</v>
      </c>
      <c r="G26" s="40">
        <v>10704.2</v>
      </c>
      <c r="H26" s="41">
        <f>G26/D26*100</f>
        <v>69.033077731702136</v>
      </c>
    </row>
    <row r="27" spans="1:8" ht="56.25" customHeight="1" thickBot="1">
      <c r="A27" s="42">
        <v>16</v>
      </c>
      <c r="B27" s="43" t="s">
        <v>57</v>
      </c>
      <c r="C27" s="40">
        <v>2270.5</v>
      </c>
      <c r="D27" s="40">
        <v>2270.5</v>
      </c>
      <c r="E27" s="40">
        <v>500</v>
      </c>
      <c r="F27" s="45">
        <f t="shared" si="1"/>
        <v>0</v>
      </c>
      <c r="G27" s="40">
        <v>2270.5</v>
      </c>
      <c r="H27" s="41">
        <f>G27/D27*100</f>
        <v>100</v>
      </c>
    </row>
    <row r="28" spans="1:8" ht="69" customHeight="1" thickBot="1">
      <c r="A28" s="38">
        <v>17</v>
      </c>
      <c r="B28" s="10" t="s">
        <v>42</v>
      </c>
      <c r="C28" s="32">
        <v>21430.9</v>
      </c>
      <c r="D28" s="32">
        <v>21430.9</v>
      </c>
      <c r="E28" s="32">
        <v>1402.1</v>
      </c>
      <c r="F28" s="45">
        <f t="shared" si="1"/>
        <v>0</v>
      </c>
      <c r="G28" s="32">
        <v>2260.4</v>
      </c>
      <c r="H28" s="33">
        <f>G28/D28*100</f>
        <v>10.547387183926013</v>
      </c>
    </row>
    <row r="29" spans="1:8" ht="69" customHeight="1" thickBot="1">
      <c r="A29" s="38">
        <v>18</v>
      </c>
      <c r="B29" s="10" t="s">
        <v>61</v>
      </c>
      <c r="C29" s="32">
        <v>31752.3</v>
      </c>
      <c r="D29" s="32">
        <v>31752.3</v>
      </c>
      <c r="E29" s="32"/>
      <c r="F29" s="45">
        <f t="shared" si="1"/>
        <v>0</v>
      </c>
      <c r="G29" s="47">
        <v>724.7</v>
      </c>
      <c r="H29" s="33">
        <f>G29/D29*100</f>
        <v>2.2823543491337639</v>
      </c>
    </row>
    <row r="30" spans="1:8" ht="21" customHeight="1" thickBot="1">
      <c r="A30" s="38"/>
      <c r="B30" s="4" t="s">
        <v>36</v>
      </c>
      <c r="C30" s="18">
        <f>SUM(C11:C29)</f>
        <v>1507348.5</v>
      </c>
      <c r="D30" s="18">
        <f>SUM(D11:D29)</f>
        <v>1507348.5</v>
      </c>
      <c r="E30" s="18">
        <f>SUM(E11:E28)</f>
        <v>1361510.3999999999</v>
      </c>
      <c r="F30" s="49">
        <f>SUM(F11:F29)</f>
        <v>0</v>
      </c>
      <c r="G30" s="18">
        <f>SUM(G11:G29)</f>
        <v>924461.89999999991</v>
      </c>
      <c r="H30" s="7">
        <f>G30/D30*100</f>
        <v>61.330336017185139</v>
      </c>
    </row>
  </sheetData>
  <mergeCells count="12">
    <mergeCell ref="G15:G16"/>
    <mergeCell ref="H15:H16"/>
    <mergeCell ref="G1:H3"/>
    <mergeCell ref="A4:H6"/>
    <mergeCell ref="A7:A9"/>
    <mergeCell ref="B7:B9"/>
    <mergeCell ref="G7:G9"/>
    <mergeCell ref="A15:A16"/>
    <mergeCell ref="B15:B16"/>
    <mergeCell ref="C15:C16"/>
    <mergeCell ref="D15:D16"/>
    <mergeCell ref="F15:F16"/>
  </mergeCells>
  <pageMargins left="0.70866141732283472" right="0.70866141732283472" top="0.74803149606299213" bottom="0.74803149606299213" header="0.31496062992125984" footer="0.31496062992125984"/>
  <pageSetup paperSize="9" scale="71" fitToHeight="2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Приложение 1</vt:lpstr>
      <vt:lpstr>Приложение 2</vt:lpstr>
      <vt:lpstr>Приложение 3</vt:lpstr>
      <vt:lpstr>'Приложение 1'!Заголовки_для_печати</vt:lpstr>
      <vt:lpstr>'Приложение 3'!Заголовки_для_печати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419_1</dc:creator>
  <cp:lastModifiedBy>Воронина Оксана Юрьевна</cp:lastModifiedBy>
  <cp:lastPrinted>2019-11-15T04:05:35Z</cp:lastPrinted>
  <dcterms:created xsi:type="dcterms:W3CDTF">2013-11-14T03:06:29Z</dcterms:created>
  <dcterms:modified xsi:type="dcterms:W3CDTF">2019-12-05T07:00:06Z</dcterms:modified>
</cp:coreProperties>
</file>